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65" windowWidth="22995" windowHeight="9315"/>
  </bookViews>
  <sheets>
    <sheet name="ผลการเรียนปี 2557" sheetId="10" r:id="rId1"/>
  </sheets>
  <definedNames>
    <definedName name="สถิติผลการเรียนของกลุ่มสาระการเรียนรู้_3_ปีย้อนหลัง_ปี_2553___ปี_2555">#REF!</definedName>
  </definedNames>
  <calcPr calcId="145621"/>
</workbook>
</file>

<file path=xl/calcChain.xml><?xml version="1.0" encoding="utf-8"?>
<calcChain xmlns="http://schemas.openxmlformats.org/spreadsheetml/2006/main">
  <c r="AZ228" i="10" l="1"/>
  <c r="AC170" i="10"/>
  <c r="S160" i="10" l="1"/>
  <c r="T160" i="10"/>
  <c r="U160" i="10"/>
  <c r="V160" i="10"/>
  <c r="W160" i="10"/>
  <c r="X160" i="10"/>
  <c r="Y160" i="10"/>
  <c r="Z160" i="10"/>
  <c r="AA160" i="10"/>
  <c r="AT310" i="10" l="1"/>
  <c r="AT288" i="10"/>
  <c r="AT266" i="10"/>
  <c r="AT244" i="10"/>
  <c r="AT222" i="10"/>
  <c r="AT200" i="10"/>
  <c r="AT178" i="10"/>
  <c r="AT134" i="10"/>
  <c r="AT111" i="10"/>
  <c r="AT89" i="10"/>
  <c r="AT67" i="10"/>
  <c r="AT45" i="10"/>
  <c r="AT23" i="10"/>
  <c r="AB339" i="10"/>
  <c r="L4" i="10"/>
  <c r="M4" i="10" s="1"/>
  <c r="L70" i="10"/>
  <c r="M70" i="10" s="1"/>
  <c r="N10" i="10" l="1"/>
  <c r="N4" i="10"/>
  <c r="BE140" i="10" l="1"/>
  <c r="AP140" i="10"/>
  <c r="AK139" i="10"/>
  <c r="W139" i="10"/>
  <c r="AB140" i="10"/>
  <c r="AB160" i="10"/>
  <c r="AC160" i="10"/>
  <c r="AD160" i="10" s="1"/>
  <c r="T7" i="10"/>
  <c r="T204" i="10" s="1"/>
  <c r="S27" i="10" l="1"/>
  <c r="S161" i="10" s="1"/>
  <c r="T27" i="10"/>
  <c r="T161" i="10" s="1"/>
  <c r="U27" i="10"/>
  <c r="U161" i="10" s="1"/>
  <c r="V27" i="10"/>
  <c r="W27" i="10"/>
  <c r="W161" i="10" s="1"/>
  <c r="X27" i="10"/>
  <c r="X161" i="10" s="1"/>
  <c r="Y27" i="10"/>
  <c r="Y161" i="10" s="1"/>
  <c r="Z27" i="10"/>
  <c r="AA27" i="10"/>
  <c r="AA161" i="10" s="1"/>
  <c r="S28" i="10"/>
  <c r="T28" i="10"/>
  <c r="T183" i="10" s="1"/>
  <c r="U28" i="10"/>
  <c r="V28" i="10"/>
  <c r="V183" i="10" s="1"/>
  <c r="W28" i="10"/>
  <c r="W183" i="10" s="1"/>
  <c r="X28" i="10"/>
  <c r="X183" i="10" s="1"/>
  <c r="Y28" i="10"/>
  <c r="Y183" i="10" s="1"/>
  <c r="Z28" i="10"/>
  <c r="Z183" i="10" s="1"/>
  <c r="AA28" i="10"/>
  <c r="AA183" i="10" s="1"/>
  <c r="S29" i="10"/>
  <c r="S205" i="10" s="1"/>
  <c r="T29" i="10"/>
  <c r="U29" i="10"/>
  <c r="U205" i="10" s="1"/>
  <c r="V29" i="10"/>
  <c r="V205" i="10" s="1"/>
  <c r="W29" i="10"/>
  <c r="W205" i="10" s="1"/>
  <c r="X29" i="10"/>
  <c r="Y29" i="10"/>
  <c r="Y205" i="10" s="1"/>
  <c r="Z29" i="10"/>
  <c r="Z205" i="10" s="1"/>
  <c r="AA29" i="10"/>
  <c r="AA205" i="10" s="1"/>
  <c r="S30" i="10"/>
  <c r="T30" i="10"/>
  <c r="T227" i="10" s="1"/>
  <c r="U30" i="10"/>
  <c r="U227" i="10" s="1"/>
  <c r="V30" i="10"/>
  <c r="V227" i="10" s="1"/>
  <c r="W30" i="10"/>
  <c r="W227" i="10" s="1"/>
  <c r="X30" i="10"/>
  <c r="X227" i="10" s="1"/>
  <c r="Y30" i="10"/>
  <c r="Y227" i="10" s="1"/>
  <c r="Z30" i="10"/>
  <c r="Z227" i="10" s="1"/>
  <c r="AA30" i="10"/>
  <c r="AA227" i="10" s="1"/>
  <c r="S31" i="10"/>
  <c r="S249" i="10" s="1"/>
  <c r="T31" i="10"/>
  <c r="T249" i="10" s="1"/>
  <c r="U31" i="10"/>
  <c r="U249" i="10" s="1"/>
  <c r="V31" i="10"/>
  <c r="V249" i="10" s="1"/>
  <c r="W31" i="10"/>
  <c r="W249" i="10" s="1"/>
  <c r="X31" i="10"/>
  <c r="X249" i="10" s="1"/>
  <c r="Y31" i="10"/>
  <c r="Y249" i="10" s="1"/>
  <c r="Z31" i="10"/>
  <c r="Z249" i="10" s="1"/>
  <c r="AA31" i="10"/>
  <c r="AA249" i="10" s="1"/>
  <c r="S32" i="10"/>
  <c r="S271" i="10" s="1"/>
  <c r="T32" i="10"/>
  <c r="T271" i="10" s="1"/>
  <c r="U32" i="10"/>
  <c r="V32" i="10"/>
  <c r="V271" i="10" s="1"/>
  <c r="W32" i="10"/>
  <c r="W271" i="10" s="1"/>
  <c r="X32" i="10"/>
  <c r="X271" i="10" s="1"/>
  <c r="Y32" i="10"/>
  <c r="Y271" i="10" s="1"/>
  <c r="Z32" i="10"/>
  <c r="Z271" i="10" s="1"/>
  <c r="AA32" i="10"/>
  <c r="AA271" i="10" s="1"/>
  <c r="S33" i="10"/>
  <c r="S293" i="10" s="1"/>
  <c r="T33" i="10"/>
  <c r="U33" i="10"/>
  <c r="U293" i="10" s="1"/>
  <c r="V33" i="10"/>
  <c r="V293" i="10" s="1"/>
  <c r="W33" i="10"/>
  <c r="W293" i="10" s="1"/>
  <c r="X33" i="10"/>
  <c r="X293" i="10" s="1"/>
  <c r="Y33" i="10"/>
  <c r="Y293" i="10" s="1"/>
  <c r="Z33" i="10"/>
  <c r="Z293" i="10" s="1"/>
  <c r="AA33" i="10"/>
  <c r="AA293" i="10" s="1"/>
  <c r="S34" i="10"/>
  <c r="T34" i="10"/>
  <c r="T315" i="10" s="1"/>
  <c r="U34" i="10"/>
  <c r="U315" i="10" s="1"/>
  <c r="V34" i="10"/>
  <c r="V315" i="10" s="1"/>
  <c r="W34" i="10"/>
  <c r="X34" i="10"/>
  <c r="X315" i="10" s="1"/>
  <c r="Y34" i="10"/>
  <c r="Y315" i="10" s="1"/>
  <c r="Z34" i="10"/>
  <c r="Z315" i="10" s="1"/>
  <c r="AA34" i="10"/>
  <c r="AA315" i="10" s="1"/>
  <c r="AA122" i="10"/>
  <c r="Z122" i="10"/>
  <c r="Y122" i="10"/>
  <c r="X122" i="10"/>
  <c r="W122" i="10"/>
  <c r="V122" i="10"/>
  <c r="U122" i="10"/>
  <c r="T122" i="10"/>
  <c r="S122" i="10"/>
  <c r="AA121" i="10"/>
  <c r="AA301" i="10" s="1"/>
  <c r="Z121" i="10"/>
  <c r="Y121" i="10"/>
  <c r="Y301" i="10" s="1"/>
  <c r="X121" i="10"/>
  <c r="X301" i="10" s="1"/>
  <c r="W121" i="10"/>
  <c r="W301" i="10" s="1"/>
  <c r="V121" i="10"/>
  <c r="V301" i="10" s="1"/>
  <c r="U121" i="10"/>
  <c r="U301" i="10" s="1"/>
  <c r="T121" i="10"/>
  <c r="T301" i="10" s="1"/>
  <c r="S121" i="10"/>
  <c r="S301" i="10" s="1"/>
  <c r="AA120" i="10"/>
  <c r="AA279" i="10" s="1"/>
  <c r="Z120" i="10"/>
  <c r="Y120" i="10"/>
  <c r="Y279" i="10" s="1"/>
  <c r="X120" i="10"/>
  <c r="X279" i="10" s="1"/>
  <c r="W120" i="10"/>
  <c r="W279" i="10" s="1"/>
  <c r="V120" i="10"/>
  <c r="V279" i="10" s="1"/>
  <c r="U120" i="10"/>
  <c r="U279" i="10" s="1"/>
  <c r="T120" i="10"/>
  <c r="T279" i="10" s="1"/>
  <c r="S120" i="10"/>
  <c r="S279" i="10" s="1"/>
  <c r="AA119" i="10"/>
  <c r="AA257" i="10" s="1"/>
  <c r="Z119" i="10"/>
  <c r="Y119" i="10"/>
  <c r="Y257" i="10" s="1"/>
  <c r="X119" i="10"/>
  <c r="X257" i="10" s="1"/>
  <c r="W119" i="10"/>
  <c r="V119" i="10"/>
  <c r="U119" i="10"/>
  <c r="U257" i="10" s="1"/>
  <c r="T119" i="10"/>
  <c r="T257" i="10" s="1"/>
  <c r="S119" i="10"/>
  <c r="S257" i="10" s="1"/>
  <c r="AA118" i="10"/>
  <c r="AA235" i="10" s="1"/>
  <c r="Z118" i="10"/>
  <c r="Z235" i="10" s="1"/>
  <c r="Y118" i="10"/>
  <c r="Y235" i="10" s="1"/>
  <c r="X118" i="10"/>
  <c r="X235" i="10" s="1"/>
  <c r="W118" i="10"/>
  <c r="W235" i="10" s="1"/>
  <c r="V118" i="10"/>
  <c r="V235" i="10" s="1"/>
  <c r="U118" i="10"/>
  <c r="U235" i="10" s="1"/>
  <c r="T118" i="10"/>
  <c r="S118" i="10"/>
  <c r="S235" i="10" s="1"/>
  <c r="AA117" i="10"/>
  <c r="AA213" i="10" s="1"/>
  <c r="Z117" i="10"/>
  <c r="Z213" i="10" s="1"/>
  <c r="Y117" i="10"/>
  <c r="Y213" i="10" s="1"/>
  <c r="X117" i="10"/>
  <c r="X213" i="10" s="1"/>
  <c r="W117" i="10"/>
  <c r="W213" i="10" s="1"/>
  <c r="V117" i="10"/>
  <c r="V213" i="10" s="1"/>
  <c r="U117" i="10"/>
  <c r="U213" i="10" s="1"/>
  <c r="T117" i="10"/>
  <c r="T213" i="10" s="1"/>
  <c r="S117" i="10"/>
  <c r="S213" i="10" s="1"/>
  <c r="AA116" i="10"/>
  <c r="AA191" i="10" s="1"/>
  <c r="Z116" i="10"/>
  <c r="Z191" i="10" s="1"/>
  <c r="Y116" i="10"/>
  <c r="X116" i="10"/>
  <c r="X191" i="10" s="1"/>
  <c r="W116" i="10"/>
  <c r="W191" i="10" s="1"/>
  <c r="V116" i="10"/>
  <c r="V191" i="10" s="1"/>
  <c r="U116" i="10"/>
  <c r="U191" i="10" s="1"/>
  <c r="T116" i="10"/>
  <c r="S116" i="10"/>
  <c r="S191" i="10" s="1"/>
  <c r="AA115" i="10"/>
  <c r="Z115" i="10"/>
  <c r="Z169" i="10" s="1"/>
  <c r="Y115" i="10"/>
  <c r="Y169" i="10" s="1"/>
  <c r="X115" i="10"/>
  <c r="X169" i="10" s="1"/>
  <c r="W115" i="10"/>
  <c r="W169" i="10" s="1"/>
  <c r="V115" i="10"/>
  <c r="V169" i="10" s="1"/>
  <c r="U115" i="10"/>
  <c r="U169" i="10" s="1"/>
  <c r="T115" i="10"/>
  <c r="T169" i="10" s="1"/>
  <c r="S115" i="10"/>
  <c r="AA100" i="10"/>
  <c r="AA322" i="10" s="1"/>
  <c r="Z100" i="10"/>
  <c r="Z322" i="10" s="1"/>
  <c r="Y100" i="10"/>
  <c r="X100" i="10"/>
  <c r="X322" i="10" s="1"/>
  <c r="W100" i="10"/>
  <c r="V100" i="10"/>
  <c r="V322" i="10" s="1"/>
  <c r="U100" i="10"/>
  <c r="U322" i="10" s="1"/>
  <c r="T100" i="10"/>
  <c r="T322" i="10" s="1"/>
  <c r="S100" i="10"/>
  <c r="S322" i="10" s="1"/>
  <c r="AA99" i="10"/>
  <c r="AA300" i="10" s="1"/>
  <c r="Z99" i="10"/>
  <c r="Z300" i="10" s="1"/>
  <c r="Y99" i="10"/>
  <c r="X99" i="10"/>
  <c r="X300" i="10" s="1"/>
  <c r="W99" i="10"/>
  <c r="V99" i="10"/>
  <c r="U99" i="10"/>
  <c r="T99" i="10"/>
  <c r="T300" i="10" s="1"/>
  <c r="S99" i="10"/>
  <c r="S300" i="10" s="1"/>
  <c r="AA98" i="10"/>
  <c r="AA278" i="10" s="1"/>
  <c r="Z98" i="10"/>
  <c r="Z278" i="10" s="1"/>
  <c r="Y98" i="10"/>
  <c r="Y278" i="10" s="1"/>
  <c r="X98" i="10"/>
  <c r="X278" i="10" s="1"/>
  <c r="W98" i="10"/>
  <c r="W278" i="10" s="1"/>
  <c r="V98" i="10"/>
  <c r="V278" i="10" s="1"/>
  <c r="U98" i="10"/>
  <c r="T98" i="10"/>
  <c r="T278" i="10" s="1"/>
  <c r="S98" i="10"/>
  <c r="S278" i="10" s="1"/>
  <c r="AA97" i="10"/>
  <c r="AA256" i="10" s="1"/>
  <c r="Z97" i="10"/>
  <c r="Y97" i="10"/>
  <c r="Y256" i="10" s="1"/>
  <c r="X97" i="10"/>
  <c r="X256" i="10" s="1"/>
  <c r="W97" i="10"/>
  <c r="W256" i="10" s="1"/>
  <c r="V97" i="10"/>
  <c r="V256" i="10" s="1"/>
  <c r="U97" i="10"/>
  <c r="U256" i="10" s="1"/>
  <c r="T97" i="10"/>
  <c r="T256" i="10" s="1"/>
  <c r="S97" i="10"/>
  <c r="S256" i="10" s="1"/>
  <c r="AA96" i="10"/>
  <c r="AA234" i="10" s="1"/>
  <c r="Z96" i="10"/>
  <c r="Z234" i="10" s="1"/>
  <c r="Y96" i="10"/>
  <c r="Y234" i="10" s="1"/>
  <c r="X96" i="10"/>
  <c r="X234" i="10" s="1"/>
  <c r="W96" i="10"/>
  <c r="W234" i="10" s="1"/>
  <c r="V96" i="10"/>
  <c r="V234" i="10" s="1"/>
  <c r="U96" i="10"/>
  <c r="U234" i="10" s="1"/>
  <c r="T96" i="10"/>
  <c r="T234" i="10" s="1"/>
  <c r="S96" i="10"/>
  <c r="AA95" i="10"/>
  <c r="AA212" i="10" s="1"/>
  <c r="Z95" i="10"/>
  <c r="Z212" i="10" s="1"/>
  <c r="Y95" i="10"/>
  <c r="X95" i="10"/>
  <c r="X212" i="10" s="1"/>
  <c r="W95" i="10"/>
  <c r="W212" i="10" s="1"/>
  <c r="V95" i="10"/>
  <c r="V212" i="10" s="1"/>
  <c r="U95" i="10"/>
  <c r="U212" i="10" s="1"/>
  <c r="T95" i="10"/>
  <c r="S95" i="10"/>
  <c r="AA94" i="10"/>
  <c r="AA190" i="10" s="1"/>
  <c r="Z94" i="10"/>
  <c r="Z190" i="10" s="1"/>
  <c r="Y94" i="10"/>
  <c r="Y190" i="10" s="1"/>
  <c r="X94" i="10"/>
  <c r="W94" i="10"/>
  <c r="W190" i="10" s="1"/>
  <c r="V94" i="10"/>
  <c r="V190" i="10" s="1"/>
  <c r="U94" i="10"/>
  <c r="U190" i="10" s="1"/>
  <c r="T94" i="10"/>
  <c r="T190" i="10" s="1"/>
  <c r="S94" i="10"/>
  <c r="S190" i="10" s="1"/>
  <c r="AA93" i="10"/>
  <c r="AA168" i="10" s="1"/>
  <c r="Z93" i="10"/>
  <c r="Z168" i="10" s="1"/>
  <c r="Y93" i="10"/>
  <c r="Y168" i="10" s="1"/>
  <c r="X93" i="10"/>
  <c r="W93" i="10"/>
  <c r="W168" i="10" s="1"/>
  <c r="V93" i="10"/>
  <c r="V168" i="10" s="1"/>
  <c r="U93" i="10"/>
  <c r="U168" i="10" s="1"/>
  <c r="T93" i="10"/>
  <c r="S93" i="10"/>
  <c r="AA78" i="10"/>
  <c r="Z78" i="10"/>
  <c r="Z321" i="10" s="1"/>
  <c r="Y78" i="10"/>
  <c r="Y321" i="10" s="1"/>
  <c r="X78" i="10"/>
  <c r="X321" i="10" s="1"/>
  <c r="W78" i="10"/>
  <c r="V78" i="10"/>
  <c r="U78" i="10"/>
  <c r="U321" i="10" s="1"/>
  <c r="T78" i="10"/>
  <c r="T321" i="10" s="1"/>
  <c r="S78" i="10"/>
  <c r="S321" i="10" s="1"/>
  <c r="AA77" i="10"/>
  <c r="AA299" i="10" s="1"/>
  <c r="Z77" i="10"/>
  <c r="Z299" i="10" s="1"/>
  <c r="Y77" i="10"/>
  <c r="Y299" i="10" s="1"/>
  <c r="X77" i="10"/>
  <c r="X299" i="10" s="1"/>
  <c r="W77" i="10"/>
  <c r="W299" i="10" s="1"/>
  <c r="V77" i="10"/>
  <c r="U77" i="10"/>
  <c r="T77" i="10"/>
  <c r="T299" i="10" s="1"/>
  <c r="S77" i="10"/>
  <c r="S299" i="10" s="1"/>
  <c r="AA76" i="10"/>
  <c r="AA277" i="10" s="1"/>
  <c r="Z76" i="10"/>
  <c r="Z277" i="10" s="1"/>
  <c r="Y76" i="10"/>
  <c r="Y277" i="10" s="1"/>
  <c r="X76" i="10"/>
  <c r="X277" i="10" s="1"/>
  <c r="W76" i="10"/>
  <c r="W277" i="10" s="1"/>
  <c r="V76" i="10"/>
  <c r="V277" i="10" s="1"/>
  <c r="U76" i="10"/>
  <c r="U277" i="10" s="1"/>
  <c r="T76" i="10"/>
  <c r="S76" i="10"/>
  <c r="AA75" i="10"/>
  <c r="AA255" i="10" s="1"/>
  <c r="Z75" i="10"/>
  <c r="Z255" i="10" s="1"/>
  <c r="Y75" i="10"/>
  <c r="X75" i="10"/>
  <c r="X255" i="10" s="1"/>
  <c r="W75" i="10"/>
  <c r="W255" i="10" s="1"/>
  <c r="V75" i="10"/>
  <c r="V255" i="10" s="1"/>
  <c r="U75" i="10"/>
  <c r="U255" i="10" s="1"/>
  <c r="T75" i="10"/>
  <c r="T255" i="10" s="1"/>
  <c r="S75" i="10"/>
  <c r="S255" i="10" s="1"/>
  <c r="AA74" i="10"/>
  <c r="Z74" i="10"/>
  <c r="Z233" i="10" s="1"/>
  <c r="Y74" i="10"/>
  <c r="Y233" i="10" s="1"/>
  <c r="X74" i="10"/>
  <c r="X233" i="10" s="1"/>
  <c r="W74" i="10"/>
  <c r="W233" i="10" s="1"/>
  <c r="V74" i="10"/>
  <c r="V233" i="10" s="1"/>
  <c r="U74" i="10"/>
  <c r="U233" i="10" s="1"/>
  <c r="T74" i="10"/>
  <c r="T233" i="10" s="1"/>
  <c r="S74" i="10"/>
  <c r="AA73" i="10"/>
  <c r="AA211" i="10" s="1"/>
  <c r="Z73" i="10"/>
  <c r="Y73" i="10"/>
  <c r="Y211" i="10" s="1"/>
  <c r="X73" i="10"/>
  <c r="X211" i="10" s="1"/>
  <c r="W73" i="10"/>
  <c r="W211" i="10" s="1"/>
  <c r="V73" i="10"/>
  <c r="U73" i="10"/>
  <c r="U211" i="10" s="1"/>
  <c r="T73" i="10"/>
  <c r="T211" i="10" s="1"/>
  <c r="S73" i="10"/>
  <c r="S211" i="10" s="1"/>
  <c r="AA72" i="10"/>
  <c r="AA189" i="10" s="1"/>
  <c r="Z72" i="10"/>
  <c r="Z189" i="10" s="1"/>
  <c r="Y72" i="10"/>
  <c r="Y189" i="10" s="1"/>
  <c r="X72" i="10"/>
  <c r="W72" i="10"/>
  <c r="W189" i="10" s="1"/>
  <c r="V72" i="10"/>
  <c r="V189" i="10" s="1"/>
  <c r="U72" i="10"/>
  <c r="U189" i="10" s="1"/>
  <c r="T72" i="10"/>
  <c r="T189" i="10" s="1"/>
  <c r="S72" i="10"/>
  <c r="AA71" i="10"/>
  <c r="AA167" i="10" s="1"/>
  <c r="Z71" i="10"/>
  <c r="Z167" i="10" s="1"/>
  <c r="Y71" i="10"/>
  <c r="X71" i="10"/>
  <c r="X167" i="10" s="1"/>
  <c r="W71" i="10"/>
  <c r="W167" i="10" s="1"/>
  <c r="W170" i="10" s="1"/>
  <c r="V71" i="10"/>
  <c r="V167" i="10" s="1"/>
  <c r="U71" i="10"/>
  <c r="U167" i="10" s="1"/>
  <c r="T71" i="10"/>
  <c r="T167" i="10" s="1"/>
  <c r="S71" i="10"/>
  <c r="AA56" i="10"/>
  <c r="AA316" i="10" s="1"/>
  <c r="Z56" i="10"/>
  <c r="Z316" i="10" s="1"/>
  <c r="Y56" i="10"/>
  <c r="X56" i="10"/>
  <c r="X316" i="10" s="1"/>
  <c r="W56" i="10"/>
  <c r="W316" i="10" s="1"/>
  <c r="V56" i="10"/>
  <c r="V316" i="10" s="1"/>
  <c r="U56" i="10"/>
  <c r="T56" i="10"/>
  <c r="T316" i="10" s="1"/>
  <c r="S56" i="10"/>
  <c r="S316" i="10" s="1"/>
  <c r="AA55" i="10"/>
  <c r="AA294" i="10" s="1"/>
  <c r="Z55" i="10"/>
  <c r="Y55" i="10"/>
  <c r="Y294" i="10" s="1"/>
  <c r="X55" i="10"/>
  <c r="X294" i="10" s="1"/>
  <c r="W55" i="10"/>
  <c r="W294" i="10" s="1"/>
  <c r="V55" i="10"/>
  <c r="U55" i="10"/>
  <c r="T55" i="10"/>
  <c r="T294" i="10" s="1"/>
  <c r="S55" i="10"/>
  <c r="S294" i="10" s="1"/>
  <c r="AA54" i="10"/>
  <c r="Z54" i="10"/>
  <c r="Z272" i="10" s="1"/>
  <c r="Y54" i="10"/>
  <c r="Y272" i="10" s="1"/>
  <c r="X54" i="10"/>
  <c r="X272" i="10" s="1"/>
  <c r="W54" i="10"/>
  <c r="V54" i="10"/>
  <c r="V272" i="10" s="1"/>
  <c r="U54" i="10"/>
  <c r="U272" i="10" s="1"/>
  <c r="T54" i="10"/>
  <c r="T272" i="10" s="1"/>
  <c r="S54" i="10"/>
  <c r="AA53" i="10"/>
  <c r="AA250" i="10" s="1"/>
  <c r="Z53" i="10"/>
  <c r="Z250" i="10" s="1"/>
  <c r="Y53" i="10"/>
  <c r="X53" i="10"/>
  <c r="X250" i="10" s="1"/>
  <c r="W53" i="10"/>
  <c r="W250" i="10" s="1"/>
  <c r="V53" i="10"/>
  <c r="V250" i="10" s="1"/>
  <c r="U53" i="10"/>
  <c r="T53" i="10"/>
  <c r="T250" i="10" s="1"/>
  <c r="S53" i="10"/>
  <c r="S250" i="10" s="1"/>
  <c r="AA52" i="10"/>
  <c r="AA228" i="10" s="1"/>
  <c r="Z52" i="10"/>
  <c r="Z228" i="10" s="1"/>
  <c r="Y52" i="10"/>
  <c r="Y228" i="10" s="1"/>
  <c r="X52" i="10"/>
  <c r="W52" i="10"/>
  <c r="W228" i="10" s="1"/>
  <c r="V52" i="10"/>
  <c r="V228" i="10" s="1"/>
  <c r="U52" i="10"/>
  <c r="T52" i="10"/>
  <c r="T228" i="10" s="1"/>
  <c r="S52" i="10"/>
  <c r="S228" i="10" s="1"/>
  <c r="AA51" i="10"/>
  <c r="AA206" i="10" s="1"/>
  <c r="Z51" i="10"/>
  <c r="Z206" i="10" s="1"/>
  <c r="Y51" i="10"/>
  <c r="Y206" i="10" s="1"/>
  <c r="X51" i="10"/>
  <c r="X206" i="10" s="1"/>
  <c r="W51" i="10"/>
  <c r="W206" i="10" s="1"/>
  <c r="V51" i="10"/>
  <c r="V206" i="10" s="1"/>
  <c r="U51" i="10"/>
  <c r="U206" i="10" s="1"/>
  <c r="T51" i="10"/>
  <c r="T206" i="10" s="1"/>
  <c r="S51" i="10"/>
  <c r="S206" i="10" s="1"/>
  <c r="AA50" i="10"/>
  <c r="Z50" i="10"/>
  <c r="Z184" i="10" s="1"/>
  <c r="Y50" i="10"/>
  <c r="Y184" i="10" s="1"/>
  <c r="X50" i="10"/>
  <c r="X184" i="10" s="1"/>
  <c r="W50" i="10"/>
  <c r="W184" i="10" s="1"/>
  <c r="V50" i="10"/>
  <c r="V184" i="10" s="1"/>
  <c r="U50" i="10"/>
  <c r="U184" i="10" s="1"/>
  <c r="T50" i="10"/>
  <c r="S50" i="10"/>
  <c r="AA49" i="10"/>
  <c r="AA162" i="10" s="1"/>
  <c r="Z49" i="10"/>
  <c r="Z162" i="10" s="1"/>
  <c r="Y49" i="10"/>
  <c r="Y162" i="10" s="1"/>
  <c r="X49" i="10"/>
  <c r="W49" i="10"/>
  <c r="W162" i="10" s="1"/>
  <c r="V49" i="10"/>
  <c r="U49" i="10"/>
  <c r="U162" i="10" s="1"/>
  <c r="T49" i="10"/>
  <c r="S49" i="10"/>
  <c r="AO122" i="10"/>
  <c r="AO323" i="10" s="1"/>
  <c r="AN122" i="10"/>
  <c r="AN323" i="10" s="1"/>
  <c r="AM122" i="10"/>
  <c r="AL122" i="10"/>
  <c r="AL323" i="10" s="1"/>
  <c r="AK122" i="10"/>
  <c r="AK323" i="10" s="1"/>
  <c r="AJ122" i="10"/>
  <c r="AJ323" i="10" s="1"/>
  <c r="AI122" i="10"/>
  <c r="AI323" i="10" s="1"/>
  <c r="AH122" i="10"/>
  <c r="AG122" i="10"/>
  <c r="AG323" i="10" s="1"/>
  <c r="AO121" i="10"/>
  <c r="AO301" i="10" s="1"/>
  <c r="AN121" i="10"/>
  <c r="AN301" i="10" s="1"/>
  <c r="AM121" i="10"/>
  <c r="AM301" i="10" s="1"/>
  <c r="AL121" i="10"/>
  <c r="AK121" i="10"/>
  <c r="AK301" i="10" s="1"/>
  <c r="AJ121" i="10"/>
  <c r="AJ301" i="10" s="1"/>
  <c r="AI121" i="10"/>
  <c r="AI301" i="10" s="1"/>
  <c r="AH121" i="10"/>
  <c r="AG121" i="10"/>
  <c r="AG301" i="10" s="1"/>
  <c r="AO120" i="10"/>
  <c r="AO279" i="10" s="1"/>
  <c r="AN120" i="10"/>
  <c r="AN279" i="10" s="1"/>
  <c r="AM120" i="10"/>
  <c r="AM279" i="10" s="1"/>
  <c r="AL120" i="10"/>
  <c r="AL279" i="10" s="1"/>
  <c r="AK120" i="10"/>
  <c r="AK279" i="10" s="1"/>
  <c r="AJ120" i="10"/>
  <c r="AJ279" i="10" s="1"/>
  <c r="AI120" i="10"/>
  <c r="AI279" i="10" s="1"/>
  <c r="AH120" i="10"/>
  <c r="AH279" i="10" s="1"/>
  <c r="AG120" i="10"/>
  <c r="AG279" i="10" s="1"/>
  <c r="AO119" i="10"/>
  <c r="AN119" i="10"/>
  <c r="AN257" i="10" s="1"/>
  <c r="AM119" i="10"/>
  <c r="AM257" i="10" s="1"/>
  <c r="AL119" i="10"/>
  <c r="AK119" i="10"/>
  <c r="AK257" i="10" s="1"/>
  <c r="AJ119" i="10"/>
  <c r="AJ257" i="10" s="1"/>
  <c r="AI119" i="10"/>
  <c r="AI257" i="10" s="1"/>
  <c r="AH119" i="10"/>
  <c r="AH257" i="10" s="1"/>
  <c r="AG119" i="10"/>
  <c r="AG257" i="10" s="1"/>
  <c r="AO118" i="10"/>
  <c r="AO235" i="10" s="1"/>
  <c r="AN118" i="10"/>
  <c r="AN235" i="10" s="1"/>
  <c r="AM118" i="10"/>
  <c r="AL118" i="10"/>
  <c r="AL235" i="10" s="1"/>
  <c r="AK118" i="10"/>
  <c r="AJ118" i="10"/>
  <c r="AI118" i="10"/>
  <c r="AI235" i="10" s="1"/>
  <c r="AH118" i="10"/>
  <c r="AH235" i="10" s="1"/>
  <c r="AG118" i="10"/>
  <c r="AG235" i="10" s="1"/>
  <c r="AO117" i="10"/>
  <c r="AO213" i="10" s="1"/>
  <c r="AN117" i="10"/>
  <c r="AN213" i="10" s="1"/>
  <c r="AM117" i="10"/>
  <c r="AM213" i="10" s="1"/>
  <c r="AL117" i="10"/>
  <c r="AK117" i="10"/>
  <c r="AK213" i="10" s="1"/>
  <c r="AJ117" i="10"/>
  <c r="AJ213" i="10" s="1"/>
  <c r="AI117" i="10"/>
  <c r="AI213" i="10" s="1"/>
  <c r="AH117" i="10"/>
  <c r="AG117" i="10"/>
  <c r="AG213" i="10" s="1"/>
  <c r="AO116" i="10"/>
  <c r="AO191" i="10" s="1"/>
  <c r="AN116" i="10"/>
  <c r="AN191" i="10" s="1"/>
  <c r="AM116" i="10"/>
  <c r="AM191" i="10" s="1"/>
  <c r="AL116" i="10"/>
  <c r="AL191" i="10" s="1"/>
  <c r="AK116" i="10"/>
  <c r="AJ116" i="10"/>
  <c r="AI116" i="10"/>
  <c r="AH116" i="10"/>
  <c r="AH191" i="10" s="1"/>
  <c r="AG116" i="10"/>
  <c r="AG191" i="10" s="1"/>
  <c r="AO115" i="10"/>
  <c r="AO169" i="10" s="1"/>
  <c r="AN115" i="10"/>
  <c r="AM115" i="10"/>
  <c r="AL115" i="10"/>
  <c r="AL169" i="10" s="1"/>
  <c r="AK115" i="10"/>
  <c r="AK169" i="10" s="1"/>
  <c r="AJ115" i="10"/>
  <c r="AJ169" i="10" s="1"/>
  <c r="AI115" i="10"/>
  <c r="AH115" i="10"/>
  <c r="AH169" i="10" s="1"/>
  <c r="AG115" i="10"/>
  <c r="AG169" i="10" s="1"/>
  <c r="AO100" i="10"/>
  <c r="AN100" i="10"/>
  <c r="AN322" i="10" s="1"/>
  <c r="AM100" i="10"/>
  <c r="AM322" i="10" s="1"/>
  <c r="AL100" i="10"/>
  <c r="AL322" i="10" s="1"/>
  <c r="AK100" i="10"/>
  <c r="AK322" i="10" s="1"/>
  <c r="AJ100" i="10"/>
  <c r="AJ322" i="10" s="1"/>
  <c r="AI100" i="10"/>
  <c r="AI322" i="10" s="1"/>
  <c r="AH100" i="10"/>
  <c r="AH322" i="10" s="1"/>
  <c r="AG100" i="10"/>
  <c r="AG322" i="10" s="1"/>
  <c r="AO99" i="10"/>
  <c r="AO300" i="10" s="1"/>
  <c r="AN99" i="10"/>
  <c r="AN300" i="10" s="1"/>
  <c r="AM99" i="10"/>
  <c r="AM300" i="10" s="1"/>
  <c r="AL99" i="10"/>
  <c r="AL300" i="10" s="1"/>
  <c r="AK99" i="10"/>
  <c r="AK300" i="10" s="1"/>
  <c r="AJ99" i="10"/>
  <c r="AJ300" i="10" s="1"/>
  <c r="AI99" i="10"/>
  <c r="AI300" i="10" s="1"/>
  <c r="AH99" i="10"/>
  <c r="AG99" i="10"/>
  <c r="AG300" i="10" s="1"/>
  <c r="AO98" i="10"/>
  <c r="AO278" i="10" s="1"/>
  <c r="AN98" i="10"/>
  <c r="AN278" i="10" s="1"/>
  <c r="AM98" i="10"/>
  <c r="AM278" i="10" s="1"/>
  <c r="AL98" i="10"/>
  <c r="AL278" i="10" s="1"/>
  <c r="AK98" i="10"/>
  <c r="AK278" i="10" s="1"/>
  <c r="AJ98" i="10"/>
  <c r="AJ278" i="10" s="1"/>
  <c r="AI98" i="10"/>
  <c r="AI278" i="10" s="1"/>
  <c r="AH98" i="10"/>
  <c r="AG98" i="10"/>
  <c r="AG278" i="10" s="1"/>
  <c r="AO97" i="10"/>
  <c r="AN97" i="10"/>
  <c r="AN256" i="10" s="1"/>
  <c r="AM97" i="10"/>
  <c r="AM256" i="10" s="1"/>
  <c r="AL97" i="10"/>
  <c r="AL256" i="10" s="1"/>
  <c r="AK97" i="10"/>
  <c r="AJ97" i="10"/>
  <c r="AJ256" i="10" s="1"/>
  <c r="AI97" i="10"/>
  <c r="AH97" i="10"/>
  <c r="AG97" i="10"/>
  <c r="AO96" i="10"/>
  <c r="AN96" i="10"/>
  <c r="AN234" i="10" s="1"/>
  <c r="AM96" i="10"/>
  <c r="AM234" i="10" s="1"/>
  <c r="AL96" i="10"/>
  <c r="AL234" i="10" s="1"/>
  <c r="AK96" i="10"/>
  <c r="AK234" i="10" s="1"/>
  <c r="AJ96" i="10"/>
  <c r="AJ234" i="10" s="1"/>
  <c r="AI96" i="10"/>
  <c r="AI234" i="10" s="1"/>
  <c r="AH96" i="10"/>
  <c r="AG96" i="10"/>
  <c r="AG234" i="10" s="1"/>
  <c r="AO95" i="10"/>
  <c r="AO212" i="10" s="1"/>
  <c r="AN95" i="10"/>
  <c r="AN212" i="10" s="1"/>
  <c r="AM95" i="10"/>
  <c r="AM212" i="10" s="1"/>
  <c r="AL95" i="10"/>
  <c r="AK95" i="10"/>
  <c r="AK212" i="10" s="1"/>
  <c r="AJ95" i="10"/>
  <c r="AJ212" i="10" s="1"/>
  <c r="AI95" i="10"/>
  <c r="AI212" i="10" s="1"/>
  <c r="AH95" i="10"/>
  <c r="AH212" i="10" s="1"/>
  <c r="AG95" i="10"/>
  <c r="AG212" i="10" s="1"/>
  <c r="AO94" i="10"/>
  <c r="AN94" i="10"/>
  <c r="AM94" i="10"/>
  <c r="AM190" i="10" s="1"/>
  <c r="AL94" i="10"/>
  <c r="AL190" i="10" s="1"/>
  <c r="AK94" i="10"/>
  <c r="AK190" i="10" s="1"/>
  <c r="AJ94" i="10"/>
  <c r="AI94" i="10"/>
  <c r="AH94" i="10"/>
  <c r="AH190" i="10" s="1"/>
  <c r="AG94" i="10"/>
  <c r="AO93" i="10"/>
  <c r="AO168" i="10" s="1"/>
  <c r="AN93" i="10"/>
  <c r="AM93" i="10"/>
  <c r="AL93" i="10"/>
  <c r="AL168" i="10" s="1"/>
  <c r="AK93" i="10"/>
  <c r="AK168" i="10" s="1"/>
  <c r="AJ93" i="10"/>
  <c r="AI93" i="10"/>
  <c r="AH93" i="10"/>
  <c r="AH168" i="10" s="1"/>
  <c r="AG93" i="10"/>
  <c r="AG168" i="10" s="1"/>
  <c r="AO78" i="10"/>
  <c r="AO321" i="10" s="1"/>
  <c r="AN78" i="10"/>
  <c r="AN321" i="10" s="1"/>
  <c r="AM78" i="10"/>
  <c r="AL78" i="10"/>
  <c r="AL321" i="10" s="1"/>
  <c r="AK78" i="10"/>
  <c r="AK321" i="10" s="1"/>
  <c r="AJ78" i="10"/>
  <c r="AJ321" i="10" s="1"/>
  <c r="AI78" i="10"/>
  <c r="AI321" i="10" s="1"/>
  <c r="AH78" i="10"/>
  <c r="AH321" i="10" s="1"/>
  <c r="AG78" i="10"/>
  <c r="AO77" i="10"/>
  <c r="AO299" i="10" s="1"/>
  <c r="AN77" i="10"/>
  <c r="AN299" i="10" s="1"/>
  <c r="AM77" i="10"/>
  <c r="AM299" i="10" s="1"/>
  <c r="AL77" i="10"/>
  <c r="AL299" i="10" s="1"/>
  <c r="AK77" i="10"/>
  <c r="AK299" i="10" s="1"/>
  <c r="AJ77" i="10"/>
  <c r="AJ299" i="10" s="1"/>
  <c r="AI77" i="10"/>
  <c r="AI299" i="10" s="1"/>
  <c r="AH77" i="10"/>
  <c r="AW77" i="10" s="1"/>
  <c r="AG77" i="10"/>
  <c r="AG299" i="10" s="1"/>
  <c r="AO76" i="10"/>
  <c r="AO277" i="10" s="1"/>
  <c r="AN76" i="10"/>
  <c r="AM76" i="10"/>
  <c r="AL76" i="10"/>
  <c r="AL277" i="10" s="1"/>
  <c r="AK76" i="10"/>
  <c r="AK277" i="10" s="1"/>
  <c r="AJ76" i="10"/>
  <c r="AI76" i="10"/>
  <c r="AI277" i="10" s="1"/>
  <c r="AH76" i="10"/>
  <c r="AG76" i="10"/>
  <c r="AG277" i="10" s="1"/>
  <c r="AO75" i="10"/>
  <c r="AO255" i="10" s="1"/>
  <c r="AN75" i="10"/>
  <c r="AM75" i="10"/>
  <c r="AM255" i="10" s="1"/>
  <c r="AL75" i="10"/>
  <c r="AL255" i="10" s="1"/>
  <c r="AK75" i="10"/>
  <c r="AK255" i="10" s="1"/>
  <c r="AJ75" i="10"/>
  <c r="AJ255" i="10" s="1"/>
  <c r="AI75" i="10"/>
  <c r="AH75" i="10"/>
  <c r="AH255" i="10" s="1"/>
  <c r="AG75" i="10"/>
  <c r="AG255" i="10" s="1"/>
  <c r="AO74" i="10"/>
  <c r="AO233" i="10" s="1"/>
  <c r="AN74" i="10"/>
  <c r="AN233" i="10" s="1"/>
  <c r="AM74" i="10"/>
  <c r="AL74" i="10"/>
  <c r="AL233" i="10" s="1"/>
  <c r="AK74" i="10"/>
  <c r="AJ74" i="10"/>
  <c r="AJ233" i="10" s="1"/>
  <c r="AI74" i="10"/>
  <c r="AI233" i="10" s="1"/>
  <c r="AH74" i="10"/>
  <c r="AH233" i="10" s="1"/>
  <c r="AG74" i="10"/>
  <c r="AG233" i="10" s="1"/>
  <c r="AO73" i="10"/>
  <c r="AN73" i="10"/>
  <c r="AN211" i="10" s="1"/>
  <c r="AM73" i="10"/>
  <c r="AL73" i="10"/>
  <c r="AK73" i="10"/>
  <c r="AJ73" i="10"/>
  <c r="AJ211" i="10" s="1"/>
  <c r="AI73" i="10"/>
  <c r="AH73" i="10"/>
  <c r="AH211" i="10" s="1"/>
  <c r="AG73" i="10"/>
  <c r="AO72" i="10"/>
  <c r="AO189" i="10" s="1"/>
  <c r="AN72" i="10"/>
  <c r="AM72" i="10"/>
  <c r="AL72" i="10"/>
  <c r="AL189" i="10" s="1"/>
  <c r="AK72" i="10"/>
  <c r="AJ72" i="10"/>
  <c r="AI72" i="10"/>
  <c r="AI189" i="10" s="1"/>
  <c r="AH72" i="10"/>
  <c r="AH189" i="10" s="1"/>
  <c r="AG72" i="10"/>
  <c r="AG189" i="10" s="1"/>
  <c r="AO71" i="10"/>
  <c r="AO167" i="10" s="1"/>
  <c r="AN71" i="10"/>
  <c r="AM71" i="10"/>
  <c r="AL71" i="10"/>
  <c r="AL167" i="10" s="1"/>
  <c r="AK71" i="10"/>
  <c r="AK167" i="10" s="1"/>
  <c r="AJ71" i="10"/>
  <c r="AJ167" i="10" s="1"/>
  <c r="AI71" i="10"/>
  <c r="AH71" i="10"/>
  <c r="AH167" i="10" s="1"/>
  <c r="AG71" i="10"/>
  <c r="AG167" i="10" s="1"/>
  <c r="AO56" i="10"/>
  <c r="AO316" i="10" s="1"/>
  <c r="AN56" i="10"/>
  <c r="AN316" i="10" s="1"/>
  <c r="AM56" i="10"/>
  <c r="AM316" i="10" s="1"/>
  <c r="AL56" i="10"/>
  <c r="AL316" i="10" s="1"/>
  <c r="AK56" i="10"/>
  <c r="AK316" i="10" s="1"/>
  <c r="AJ56" i="10"/>
  <c r="AJ316" i="10" s="1"/>
  <c r="AI56" i="10"/>
  <c r="AI316" i="10" s="1"/>
  <c r="AH56" i="10"/>
  <c r="AH316" i="10" s="1"/>
  <c r="AG56" i="10"/>
  <c r="AO55" i="10"/>
  <c r="AO294" i="10" s="1"/>
  <c r="AN55" i="10"/>
  <c r="AN294" i="10" s="1"/>
  <c r="AM55" i="10"/>
  <c r="AM294" i="10" s="1"/>
  <c r="AL55" i="10"/>
  <c r="AL294" i="10" s="1"/>
  <c r="BA294" i="10" s="1"/>
  <c r="AK55" i="10"/>
  <c r="AK294" i="10" s="1"/>
  <c r="AJ55" i="10"/>
  <c r="AJ294" i="10" s="1"/>
  <c r="AI55" i="10"/>
  <c r="AI294" i="10" s="1"/>
  <c r="AH55" i="10"/>
  <c r="AH294" i="10" s="1"/>
  <c r="AW294" i="10" s="1"/>
  <c r="AG55" i="10"/>
  <c r="AG294" i="10" s="1"/>
  <c r="AO54" i="10"/>
  <c r="AO272" i="10" s="1"/>
  <c r="AN54" i="10"/>
  <c r="AN272" i="10" s="1"/>
  <c r="AM54" i="10"/>
  <c r="AM272" i="10" s="1"/>
  <c r="AL54" i="10"/>
  <c r="AK54" i="10"/>
  <c r="AK272" i="10" s="1"/>
  <c r="AJ54" i="10"/>
  <c r="AI54" i="10"/>
  <c r="AH54" i="10"/>
  <c r="AH272" i="10" s="1"/>
  <c r="AG54" i="10"/>
  <c r="AG272" i="10" s="1"/>
  <c r="AO53" i="10"/>
  <c r="AO250" i="10" s="1"/>
  <c r="AN53" i="10"/>
  <c r="AM53" i="10"/>
  <c r="AM250" i="10" s="1"/>
  <c r="AL53" i="10"/>
  <c r="AL250" i="10" s="1"/>
  <c r="AK53" i="10"/>
  <c r="AK250" i="10" s="1"/>
  <c r="AJ53" i="10"/>
  <c r="AI53" i="10"/>
  <c r="AI250" i="10" s="1"/>
  <c r="AH53" i="10"/>
  <c r="AG53" i="10"/>
  <c r="AG250" i="10" s="1"/>
  <c r="AO52" i="10"/>
  <c r="AO228" i="10" s="1"/>
  <c r="AN52" i="10"/>
  <c r="AN228" i="10" s="1"/>
  <c r="AM52" i="10"/>
  <c r="AM228" i="10" s="1"/>
  <c r="AL52" i="10"/>
  <c r="AL228" i="10" s="1"/>
  <c r="AK52" i="10"/>
  <c r="AK228" i="10" s="1"/>
  <c r="AJ52" i="10"/>
  <c r="AJ228" i="10" s="1"/>
  <c r="AI52" i="10"/>
  <c r="AI228" i="10" s="1"/>
  <c r="AH52" i="10"/>
  <c r="AH228" i="10" s="1"/>
  <c r="AG52" i="10"/>
  <c r="AG228" i="10" s="1"/>
  <c r="AO51" i="10"/>
  <c r="AN51" i="10"/>
  <c r="AN206" i="10" s="1"/>
  <c r="AM51" i="10"/>
  <c r="AM206" i="10" s="1"/>
  <c r="AL51" i="10"/>
  <c r="AL206" i="10" s="1"/>
  <c r="AK51" i="10"/>
  <c r="AJ51" i="10"/>
  <c r="AI51" i="10"/>
  <c r="AI206" i="10" s="1"/>
  <c r="AH51" i="10"/>
  <c r="AH206" i="10" s="1"/>
  <c r="AG51" i="10"/>
  <c r="AG206" i="10" s="1"/>
  <c r="AO50" i="10"/>
  <c r="AO184" i="10" s="1"/>
  <c r="AN50" i="10"/>
  <c r="AN184" i="10" s="1"/>
  <c r="AM50" i="10"/>
  <c r="AL50" i="10"/>
  <c r="AL184" i="10" s="1"/>
  <c r="AK50" i="10"/>
  <c r="AK184" i="10" s="1"/>
  <c r="AJ50" i="10"/>
  <c r="AJ184" i="10" s="1"/>
  <c r="AI50" i="10"/>
  <c r="AH50" i="10"/>
  <c r="AG50" i="10"/>
  <c r="AG184" i="10" s="1"/>
  <c r="AO49" i="10"/>
  <c r="AN49" i="10"/>
  <c r="AN162" i="10" s="1"/>
  <c r="BC162" i="10" s="1"/>
  <c r="AM49" i="10"/>
  <c r="AL49" i="10"/>
  <c r="AL162" i="10" s="1"/>
  <c r="AK49" i="10"/>
  <c r="AJ49" i="10"/>
  <c r="AJ162" i="10" s="1"/>
  <c r="AI49" i="10"/>
  <c r="AI162" i="10" s="1"/>
  <c r="AH49" i="10"/>
  <c r="AH162" i="10" s="1"/>
  <c r="AG49" i="10"/>
  <c r="AO34" i="10"/>
  <c r="AO315" i="10" s="1"/>
  <c r="AN34" i="10"/>
  <c r="AM34" i="10"/>
  <c r="AM315" i="10" s="1"/>
  <c r="AL34" i="10"/>
  <c r="AL315" i="10" s="1"/>
  <c r="AK34" i="10"/>
  <c r="AK315" i="10" s="1"/>
  <c r="AJ34" i="10"/>
  <c r="AI34" i="10"/>
  <c r="AI315" i="10" s="1"/>
  <c r="AH34" i="10"/>
  <c r="AG34" i="10"/>
  <c r="AO33" i="10"/>
  <c r="AO293" i="10" s="1"/>
  <c r="AN33" i="10"/>
  <c r="AM33" i="10"/>
  <c r="AM293" i="10" s="1"/>
  <c r="AL33" i="10"/>
  <c r="AL293" i="10" s="1"/>
  <c r="AK33" i="10"/>
  <c r="AK293" i="10" s="1"/>
  <c r="AJ33" i="10"/>
  <c r="AI33" i="10"/>
  <c r="AI293" i="10" s="1"/>
  <c r="AH33" i="10"/>
  <c r="AG33" i="10"/>
  <c r="AG293" i="10" s="1"/>
  <c r="AO32" i="10"/>
  <c r="AN32" i="10"/>
  <c r="AM32" i="10"/>
  <c r="AL32" i="10"/>
  <c r="AK32" i="10"/>
  <c r="AJ32" i="10"/>
  <c r="AI32" i="10"/>
  <c r="AI271" i="10" s="1"/>
  <c r="AH32" i="10"/>
  <c r="AG32" i="10"/>
  <c r="AO31" i="10"/>
  <c r="AO249" i="10" s="1"/>
  <c r="AN31" i="10"/>
  <c r="AN249" i="10" s="1"/>
  <c r="AM31" i="10"/>
  <c r="AL31" i="10"/>
  <c r="AL249" i="10" s="1"/>
  <c r="AK31" i="10"/>
  <c r="AK249" i="10" s="1"/>
  <c r="AJ31" i="10"/>
  <c r="AJ249" i="10" s="1"/>
  <c r="AI31" i="10"/>
  <c r="AH31" i="10"/>
  <c r="AG31" i="10"/>
  <c r="AO30" i="10"/>
  <c r="AN30" i="10"/>
  <c r="AM30" i="10"/>
  <c r="AM227" i="10" s="1"/>
  <c r="AL30" i="10"/>
  <c r="AL227" i="10" s="1"/>
  <c r="AK30" i="10"/>
  <c r="AK227" i="10" s="1"/>
  <c r="AJ30" i="10"/>
  <c r="AI30" i="10"/>
  <c r="AH30" i="10"/>
  <c r="AG30" i="10"/>
  <c r="AO29" i="10"/>
  <c r="AO205" i="10" s="1"/>
  <c r="AN29" i="10"/>
  <c r="AM29" i="10"/>
  <c r="AM205" i="10" s="1"/>
  <c r="AL29" i="10"/>
  <c r="AK29" i="10"/>
  <c r="AK205" i="10" s="1"/>
  <c r="AJ29" i="10"/>
  <c r="AI29" i="10"/>
  <c r="AI205" i="10" s="1"/>
  <c r="AH29" i="10"/>
  <c r="AG29" i="10"/>
  <c r="AG205" i="10" s="1"/>
  <c r="AO28" i="10"/>
  <c r="AN28" i="10"/>
  <c r="AN183" i="10" s="1"/>
  <c r="AM28" i="10"/>
  <c r="AL28" i="10"/>
  <c r="AK28" i="10"/>
  <c r="AJ28" i="10"/>
  <c r="AJ183" i="10" s="1"/>
  <c r="AI28" i="10"/>
  <c r="AH28" i="10"/>
  <c r="AG28" i="10"/>
  <c r="AO27" i="10"/>
  <c r="AN27" i="10"/>
  <c r="AM27" i="10"/>
  <c r="AM161" i="10" s="1"/>
  <c r="AL27" i="10"/>
  <c r="AK27" i="10"/>
  <c r="AJ27" i="10"/>
  <c r="AI27" i="10"/>
  <c r="AI161" i="10" s="1"/>
  <c r="AH27" i="10"/>
  <c r="AG27" i="10"/>
  <c r="N40" i="10"/>
  <c r="O40" i="10" s="1"/>
  <c r="L131" i="10"/>
  <c r="M131" i="10" s="1"/>
  <c r="N131" i="10"/>
  <c r="O131" i="10" s="1"/>
  <c r="B131" i="10"/>
  <c r="L130" i="10"/>
  <c r="M130" i="10" s="1"/>
  <c r="N130" i="10"/>
  <c r="O130" i="10" s="1"/>
  <c r="B130" i="10"/>
  <c r="L129" i="10"/>
  <c r="M129" i="10" s="1"/>
  <c r="N129" i="10"/>
  <c r="O129" i="10" s="1"/>
  <c r="B129" i="10"/>
  <c r="L128" i="10"/>
  <c r="M128" i="10" s="1"/>
  <c r="N128" i="10"/>
  <c r="O128" i="10" s="1"/>
  <c r="B128" i="10"/>
  <c r="L127" i="10"/>
  <c r="M127" i="10" s="1"/>
  <c r="N127" i="10"/>
  <c r="O127" i="10" s="1"/>
  <c r="B127" i="10"/>
  <c r="L126" i="10"/>
  <c r="M126" i="10" s="1"/>
  <c r="N126" i="10"/>
  <c r="O126" i="10" s="1"/>
  <c r="B126" i="10"/>
  <c r="L125" i="10"/>
  <c r="M125" i="10" s="1"/>
  <c r="N125" i="10"/>
  <c r="O125" i="10" s="1"/>
  <c r="B125" i="10"/>
  <c r="L124" i="10"/>
  <c r="M124" i="10" s="1"/>
  <c r="N124" i="10"/>
  <c r="B124" i="10"/>
  <c r="L121" i="10"/>
  <c r="M121" i="10" s="1"/>
  <c r="N121" i="10"/>
  <c r="O121" i="10" s="1"/>
  <c r="B121" i="10"/>
  <c r="L120" i="10"/>
  <c r="M120" i="10" s="1"/>
  <c r="N120" i="10"/>
  <c r="O120" i="10" s="1"/>
  <c r="B120" i="10"/>
  <c r="L119" i="10"/>
  <c r="M119" i="10" s="1"/>
  <c r="N119" i="10"/>
  <c r="O119" i="10" s="1"/>
  <c r="B119" i="10"/>
  <c r="L118" i="10"/>
  <c r="M118" i="10" s="1"/>
  <c r="N118" i="10"/>
  <c r="O118" i="10" s="1"/>
  <c r="B118" i="10"/>
  <c r="L117" i="10"/>
  <c r="M117" i="10" s="1"/>
  <c r="N117" i="10"/>
  <c r="O117" i="10" s="1"/>
  <c r="B117" i="10"/>
  <c r="L116" i="10"/>
  <c r="M116" i="10" s="1"/>
  <c r="N116" i="10"/>
  <c r="O116" i="10" s="1"/>
  <c r="B116" i="10"/>
  <c r="L115" i="10"/>
  <c r="M115" i="10" s="1"/>
  <c r="N115" i="10"/>
  <c r="O115" i="10" s="1"/>
  <c r="B115" i="10"/>
  <c r="L114" i="10"/>
  <c r="M114" i="10" s="1"/>
  <c r="N114" i="10"/>
  <c r="B114" i="10"/>
  <c r="L109" i="10"/>
  <c r="M109" i="10" s="1"/>
  <c r="N109" i="10"/>
  <c r="O109" i="10" s="1"/>
  <c r="B109" i="10"/>
  <c r="L108" i="10"/>
  <c r="M108" i="10" s="1"/>
  <c r="N108" i="10"/>
  <c r="O108" i="10" s="1"/>
  <c r="B108" i="10"/>
  <c r="L107" i="10"/>
  <c r="M107" i="10" s="1"/>
  <c r="N107" i="10"/>
  <c r="O107" i="10" s="1"/>
  <c r="B107" i="10"/>
  <c r="L106" i="10"/>
  <c r="M106" i="10" s="1"/>
  <c r="N106" i="10"/>
  <c r="O106" i="10" s="1"/>
  <c r="B106" i="10"/>
  <c r="L105" i="10"/>
  <c r="M105" i="10" s="1"/>
  <c r="N105" i="10"/>
  <c r="O105" i="10" s="1"/>
  <c r="B105" i="10"/>
  <c r="L104" i="10"/>
  <c r="M104" i="10" s="1"/>
  <c r="N104" i="10"/>
  <c r="O104" i="10" s="1"/>
  <c r="B104" i="10"/>
  <c r="L103" i="10"/>
  <c r="M103" i="10" s="1"/>
  <c r="N103" i="10"/>
  <c r="O103" i="10" s="1"/>
  <c r="B103" i="10"/>
  <c r="L102" i="10"/>
  <c r="M102" i="10" s="1"/>
  <c r="N102" i="10"/>
  <c r="O102" i="10" s="1"/>
  <c r="B102" i="10"/>
  <c r="L99" i="10"/>
  <c r="M99" i="10" s="1"/>
  <c r="N99" i="10"/>
  <c r="O99" i="10" s="1"/>
  <c r="B99" i="10"/>
  <c r="L98" i="10"/>
  <c r="M98" i="10" s="1"/>
  <c r="N98" i="10"/>
  <c r="O98" i="10" s="1"/>
  <c r="B98" i="10"/>
  <c r="L97" i="10"/>
  <c r="M97" i="10" s="1"/>
  <c r="N97" i="10"/>
  <c r="O97" i="10" s="1"/>
  <c r="B97" i="10"/>
  <c r="L96" i="10"/>
  <c r="M96" i="10" s="1"/>
  <c r="N96" i="10"/>
  <c r="O96" i="10" s="1"/>
  <c r="B96" i="10"/>
  <c r="L95" i="10"/>
  <c r="M95" i="10" s="1"/>
  <c r="N95" i="10"/>
  <c r="O95" i="10" s="1"/>
  <c r="B95" i="10"/>
  <c r="L94" i="10"/>
  <c r="M94" i="10" s="1"/>
  <c r="N94" i="10"/>
  <c r="O94" i="10" s="1"/>
  <c r="B94" i="10"/>
  <c r="L93" i="10"/>
  <c r="M93" i="10" s="1"/>
  <c r="N93" i="10"/>
  <c r="O93" i="10" s="1"/>
  <c r="B93" i="10"/>
  <c r="L92" i="10"/>
  <c r="M92" i="10" s="1"/>
  <c r="N92" i="10"/>
  <c r="B92" i="10"/>
  <c r="L87" i="10"/>
  <c r="M87" i="10" s="1"/>
  <c r="N87" i="10"/>
  <c r="O87" i="10" s="1"/>
  <c r="B87" i="10"/>
  <c r="L86" i="10"/>
  <c r="M86" i="10" s="1"/>
  <c r="N86" i="10"/>
  <c r="O86" i="10" s="1"/>
  <c r="B86" i="10"/>
  <c r="L85" i="10"/>
  <c r="M85" i="10" s="1"/>
  <c r="N85" i="10"/>
  <c r="O85" i="10" s="1"/>
  <c r="B85" i="10"/>
  <c r="L84" i="10"/>
  <c r="M84" i="10" s="1"/>
  <c r="N84" i="10"/>
  <c r="O84" i="10" s="1"/>
  <c r="B84" i="10"/>
  <c r="L83" i="10"/>
  <c r="M83" i="10" s="1"/>
  <c r="N83" i="10"/>
  <c r="O83" i="10" s="1"/>
  <c r="B83" i="10"/>
  <c r="L82" i="10"/>
  <c r="M82" i="10" s="1"/>
  <c r="N82" i="10"/>
  <c r="O82" i="10" s="1"/>
  <c r="B82" i="10"/>
  <c r="L81" i="10"/>
  <c r="M81" i="10" s="1"/>
  <c r="N81" i="10"/>
  <c r="O81" i="10" s="1"/>
  <c r="B81" i="10"/>
  <c r="L80" i="10"/>
  <c r="M80" i="10" s="1"/>
  <c r="N80" i="10"/>
  <c r="O80" i="10" s="1"/>
  <c r="B80" i="10"/>
  <c r="L77" i="10"/>
  <c r="M77" i="10" s="1"/>
  <c r="N77" i="10"/>
  <c r="O77" i="10" s="1"/>
  <c r="B77" i="10"/>
  <c r="L76" i="10"/>
  <c r="M76" i="10" s="1"/>
  <c r="N76" i="10"/>
  <c r="O76" i="10" s="1"/>
  <c r="B76" i="10"/>
  <c r="L75" i="10"/>
  <c r="M75" i="10" s="1"/>
  <c r="N75" i="10"/>
  <c r="O75" i="10" s="1"/>
  <c r="B75" i="10"/>
  <c r="L74" i="10"/>
  <c r="M74" i="10" s="1"/>
  <c r="N74" i="10"/>
  <c r="O74" i="10" s="1"/>
  <c r="B74" i="10"/>
  <c r="L73" i="10"/>
  <c r="M73" i="10" s="1"/>
  <c r="N73" i="10"/>
  <c r="O73" i="10" s="1"/>
  <c r="B73" i="10"/>
  <c r="L72" i="10"/>
  <c r="M72" i="10" s="1"/>
  <c r="N72" i="10"/>
  <c r="O72" i="10" s="1"/>
  <c r="B72" i="10"/>
  <c r="L71" i="10"/>
  <c r="M71" i="10" s="1"/>
  <c r="N71" i="10"/>
  <c r="O71" i="10" s="1"/>
  <c r="B71" i="10"/>
  <c r="N70" i="10"/>
  <c r="B70" i="10"/>
  <c r="L65" i="10"/>
  <c r="M65" i="10" s="1"/>
  <c r="N65" i="10"/>
  <c r="O65" i="10" s="1"/>
  <c r="B65" i="10"/>
  <c r="L64" i="10"/>
  <c r="M64" i="10" s="1"/>
  <c r="N64" i="10"/>
  <c r="O64" i="10" s="1"/>
  <c r="B64" i="10"/>
  <c r="L63" i="10"/>
  <c r="M63" i="10" s="1"/>
  <c r="N63" i="10"/>
  <c r="O63" i="10" s="1"/>
  <c r="B63" i="10"/>
  <c r="L62" i="10"/>
  <c r="M62" i="10" s="1"/>
  <c r="N62" i="10"/>
  <c r="O62" i="10" s="1"/>
  <c r="B62" i="10"/>
  <c r="L61" i="10"/>
  <c r="M61" i="10" s="1"/>
  <c r="N61" i="10"/>
  <c r="O61" i="10" s="1"/>
  <c r="B61" i="10"/>
  <c r="L60" i="10"/>
  <c r="M60" i="10" s="1"/>
  <c r="N60" i="10"/>
  <c r="O60" i="10" s="1"/>
  <c r="B60" i="10"/>
  <c r="L59" i="10"/>
  <c r="M59" i="10" s="1"/>
  <c r="N59" i="10"/>
  <c r="O59" i="10" s="1"/>
  <c r="B59" i="10"/>
  <c r="L58" i="10"/>
  <c r="M58" i="10" s="1"/>
  <c r="N58" i="10"/>
  <c r="B58" i="10"/>
  <c r="L55" i="10"/>
  <c r="M55" i="10" s="1"/>
  <c r="N55" i="10"/>
  <c r="O55" i="10" s="1"/>
  <c r="B55" i="10"/>
  <c r="L54" i="10"/>
  <c r="M54" i="10" s="1"/>
  <c r="N54" i="10"/>
  <c r="O54" i="10" s="1"/>
  <c r="B54" i="10"/>
  <c r="L53" i="10"/>
  <c r="M53" i="10" s="1"/>
  <c r="N53" i="10"/>
  <c r="O53" i="10" s="1"/>
  <c r="B53" i="10"/>
  <c r="L52" i="10"/>
  <c r="M52" i="10" s="1"/>
  <c r="N52" i="10"/>
  <c r="O52" i="10" s="1"/>
  <c r="B52" i="10"/>
  <c r="L51" i="10"/>
  <c r="M51" i="10" s="1"/>
  <c r="N51" i="10"/>
  <c r="O51" i="10" s="1"/>
  <c r="B51" i="10"/>
  <c r="L50" i="10"/>
  <c r="M50" i="10" s="1"/>
  <c r="N50" i="10"/>
  <c r="O50" i="10" s="1"/>
  <c r="B50" i="10"/>
  <c r="L49" i="10"/>
  <c r="M49" i="10" s="1"/>
  <c r="N49" i="10"/>
  <c r="O49" i="10" s="1"/>
  <c r="B49" i="10"/>
  <c r="L48" i="10"/>
  <c r="M48" i="10" s="1"/>
  <c r="N48" i="10"/>
  <c r="O48" i="10" s="1"/>
  <c r="B48" i="10"/>
  <c r="L43" i="10"/>
  <c r="M43" i="10" s="1"/>
  <c r="N43" i="10"/>
  <c r="O43" i="10" s="1"/>
  <c r="B43" i="10"/>
  <c r="L42" i="10"/>
  <c r="M42" i="10" s="1"/>
  <c r="N42" i="10"/>
  <c r="O42" i="10" s="1"/>
  <c r="B42" i="10"/>
  <c r="L41" i="10"/>
  <c r="M41" i="10" s="1"/>
  <c r="N41" i="10"/>
  <c r="O41" i="10" s="1"/>
  <c r="B41" i="10"/>
  <c r="L40" i="10"/>
  <c r="M40" i="10" s="1"/>
  <c r="L39" i="10"/>
  <c r="M39" i="10" s="1"/>
  <c r="N39" i="10"/>
  <c r="O39" i="10" s="1"/>
  <c r="B39" i="10"/>
  <c r="L38" i="10"/>
  <c r="M38" i="10" s="1"/>
  <c r="N38" i="10"/>
  <c r="O38" i="10" s="1"/>
  <c r="B38" i="10"/>
  <c r="L37" i="10"/>
  <c r="M37" i="10" s="1"/>
  <c r="N37" i="10"/>
  <c r="O37" i="10" s="1"/>
  <c r="B37" i="10"/>
  <c r="L36" i="10"/>
  <c r="M36" i="10" s="1"/>
  <c r="N36" i="10"/>
  <c r="O36" i="10" s="1"/>
  <c r="B36" i="10"/>
  <c r="L33" i="10"/>
  <c r="M33" i="10" s="1"/>
  <c r="N33" i="10"/>
  <c r="O33" i="10" s="1"/>
  <c r="B33" i="10"/>
  <c r="L32" i="10"/>
  <c r="M32" i="10" s="1"/>
  <c r="N32" i="10"/>
  <c r="O32" i="10" s="1"/>
  <c r="B32" i="10"/>
  <c r="L31" i="10"/>
  <c r="M31" i="10" s="1"/>
  <c r="N31" i="10"/>
  <c r="O31" i="10" s="1"/>
  <c r="B31" i="10"/>
  <c r="L30" i="10"/>
  <c r="M30" i="10" s="1"/>
  <c r="N30" i="10"/>
  <c r="O30" i="10" s="1"/>
  <c r="B30" i="10"/>
  <c r="L29" i="10"/>
  <c r="M29" i="10" s="1"/>
  <c r="N29" i="10"/>
  <c r="O29" i="10" s="1"/>
  <c r="B29" i="10"/>
  <c r="L28" i="10"/>
  <c r="M28" i="10" s="1"/>
  <c r="N28" i="10"/>
  <c r="O28" i="10" s="1"/>
  <c r="B28" i="10"/>
  <c r="L27" i="10"/>
  <c r="M27" i="10" s="1"/>
  <c r="N27" i="10"/>
  <c r="O27" i="10" s="1"/>
  <c r="B27" i="10"/>
  <c r="L26" i="10"/>
  <c r="M26" i="10" s="1"/>
  <c r="N26" i="10"/>
  <c r="B26" i="10"/>
  <c r="S5" i="10"/>
  <c r="N8" i="10"/>
  <c r="O8" i="10" s="1"/>
  <c r="AG5" i="10"/>
  <c r="AH5" i="10"/>
  <c r="AH160" i="10" s="1"/>
  <c r="AW160" i="10" s="1"/>
  <c r="AI5" i="10"/>
  <c r="AI160" i="10" s="1"/>
  <c r="AX160" i="10" s="1"/>
  <c r="AJ5" i="10"/>
  <c r="AJ160" i="10" s="1"/>
  <c r="AY160" i="10" s="1"/>
  <c r="AK5" i="10"/>
  <c r="AK160" i="10" s="1"/>
  <c r="AZ160" i="10" s="1"/>
  <c r="AL5" i="10"/>
  <c r="AL160" i="10" s="1"/>
  <c r="BA160" i="10" s="1"/>
  <c r="AM5" i="10"/>
  <c r="AM160" i="10" s="1"/>
  <c r="BB160" i="10" s="1"/>
  <c r="AN5" i="10"/>
  <c r="AN160" i="10" s="1"/>
  <c r="BC160" i="10" s="1"/>
  <c r="AO5" i="10"/>
  <c r="AO160" i="10" s="1"/>
  <c r="BD160" i="10" s="1"/>
  <c r="AG6" i="10"/>
  <c r="AH6" i="10"/>
  <c r="AH182" i="10" s="1"/>
  <c r="AI6" i="10"/>
  <c r="AI182" i="10" s="1"/>
  <c r="AJ6" i="10"/>
  <c r="AJ182" i="10" s="1"/>
  <c r="AK6" i="10"/>
  <c r="AK182" i="10" s="1"/>
  <c r="AL6" i="10"/>
  <c r="AL182" i="10" s="1"/>
  <c r="AM6" i="10"/>
  <c r="AM182" i="10" s="1"/>
  <c r="AN6" i="10"/>
  <c r="AN182" i="10" s="1"/>
  <c r="AO6" i="10"/>
  <c r="AO182" i="10" s="1"/>
  <c r="AG7" i="10"/>
  <c r="AG204" i="10" s="1"/>
  <c r="AH7" i="10"/>
  <c r="AH204" i="10" s="1"/>
  <c r="AW204" i="10" s="1"/>
  <c r="AI7" i="10"/>
  <c r="AI204" i="10" s="1"/>
  <c r="AJ7" i="10"/>
  <c r="AJ204" i="10" s="1"/>
  <c r="AK7" i="10"/>
  <c r="AK204" i="10" s="1"/>
  <c r="AL7" i="10"/>
  <c r="AL204" i="10" s="1"/>
  <c r="AM7" i="10"/>
  <c r="AM204" i="10" s="1"/>
  <c r="AN7" i="10"/>
  <c r="AN204" i="10" s="1"/>
  <c r="AO7" i="10"/>
  <c r="AO204" i="10" s="1"/>
  <c r="AG8" i="10"/>
  <c r="AG226" i="10" s="1"/>
  <c r="AH8" i="10"/>
  <c r="AH226" i="10" s="1"/>
  <c r="AI8" i="10"/>
  <c r="AI226" i="10" s="1"/>
  <c r="AJ8" i="10"/>
  <c r="AJ226" i="10" s="1"/>
  <c r="AK8" i="10"/>
  <c r="AK226" i="10" s="1"/>
  <c r="AL8" i="10"/>
  <c r="AL226" i="10" s="1"/>
  <c r="AM8" i="10"/>
  <c r="AM226" i="10" s="1"/>
  <c r="AN8" i="10"/>
  <c r="AN226" i="10" s="1"/>
  <c r="AO8" i="10"/>
  <c r="AO226" i="10" s="1"/>
  <c r="AG9" i="10"/>
  <c r="AG248" i="10" s="1"/>
  <c r="AH9" i="10"/>
  <c r="AH248" i="10" s="1"/>
  <c r="AI9" i="10"/>
  <c r="AI248" i="10" s="1"/>
  <c r="AJ9" i="10"/>
  <c r="AJ248" i="10" s="1"/>
  <c r="AK9" i="10"/>
  <c r="AK248" i="10" s="1"/>
  <c r="AL9" i="10"/>
  <c r="AL248" i="10" s="1"/>
  <c r="AM9" i="10"/>
  <c r="AM248" i="10" s="1"/>
  <c r="AN9" i="10"/>
  <c r="AN248" i="10" s="1"/>
  <c r="AO9" i="10"/>
  <c r="AO248" i="10" s="1"/>
  <c r="AG10" i="10"/>
  <c r="AG270" i="10" s="1"/>
  <c r="AH10" i="10"/>
  <c r="AH270" i="10" s="1"/>
  <c r="AI10" i="10"/>
  <c r="AI270" i="10" s="1"/>
  <c r="AJ10" i="10"/>
  <c r="AJ270" i="10" s="1"/>
  <c r="AK10" i="10"/>
  <c r="AK270" i="10" s="1"/>
  <c r="AL10" i="10"/>
  <c r="AL270" i="10" s="1"/>
  <c r="AM10" i="10"/>
  <c r="AM270" i="10" s="1"/>
  <c r="AN10" i="10"/>
  <c r="AN270" i="10" s="1"/>
  <c r="AO10" i="10"/>
  <c r="AO270" i="10" s="1"/>
  <c r="AG11" i="10"/>
  <c r="AG292" i="10" s="1"/>
  <c r="AH11" i="10"/>
  <c r="AH292" i="10" s="1"/>
  <c r="AI11" i="10"/>
  <c r="AI292" i="10" s="1"/>
  <c r="AJ11" i="10"/>
  <c r="AJ292" i="10" s="1"/>
  <c r="AK11" i="10"/>
  <c r="AK292" i="10" s="1"/>
  <c r="AL11" i="10"/>
  <c r="AL292" i="10" s="1"/>
  <c r="AM11" i="10"/>
  <c r="AM292" i="10" s="1"/>
  <c r="AN11" i="10"/>
  <c r="AN292" i="10" s="1"/>
  <c r="AO11" i="10"/>
  <c r="AO292" i="10" s="1"/>
  <c r="AG12" i="10"/>
  <c r="AG314" i="10" s="1"/>
  <c r="AH12" i="10"/>
  <c r="AH314" i="10" s="1"/>
  <c r="AI12" i="10"/>
  <c r="AI314" i="10" s="1"/>
  <c r="AJ12" i="10"/>
  <c r="AJ314" i="10" s="1"/>
  <c r="AK12" i="10"/>
  <c r="AK314" i="10" s="1"/>
  <c r="AL12" i="10"/>
  <c r="AL314" i="10" s="1"/>
  <c r="AM12" i="10"/>
  <c r="AM314" i="10" s="1"/>
  <c r="AN12" i="10"/>
  <c r="AN314" i="10" s="1"/>
  <c r="AO12" i="10"/>
  <c r="AO314" i="10" s="1"/>
  <c r="T5" i="10"/>
  <c r="U5" i="10"/>
  <c r="V5" i="10"/>
  <c r="W5" i="10"/>
  <c r="X5" i="10"/>
  <c r="Y5" i="10"/>
  <c r="Z5" i="10"/>
  <c r="AA5" i="10"/>
  <c r="S6" i="10"/>
  <c r="T6" i="10"/>
  <c r="T182" i="10" s="1"/>
  <c r="U6" i="10"/>
  <c r="U182" i="10" s="1"/>
  <c r="V6" i="10"/>
  <c r="W6" i="10"/>
  <c r="X6" i="10"/>
  <c r="X182" i="10" s="1"/>
  <c r="Y6" i="10"/>
  <c r="Y182" i="10" s="1"/>
  <c r="Z6" i="10"/>
  <c r="AA6" i="10"/>
  <c r="S7" i="10"/>
  <c r="U7" i="10"/>
  <c r="V7" i="10"/>
  <c r="W7" i="10"/>
  <c r="W204" i="10" s="1"/>
  <c r="X7" i="10"/>
  <c r="X204" i="10" s="1"/>
  <c r="Y7" i="10"/>
  <c r="Z7" i="10"/>
  <c r="AA7" i="10"/>
  <c r="AA204" i="10" s="1"/>
  <c r="S8" i="10"/>
  <c r="T8" i="10"/>
  <c r="U8" i="10"/>
  <c r="V8" i="10"/>
  <c r="V226" i="10" s="1"/>
  <c r="W8" i="10"/>
  <c r="W226" i="10" s="1"/>
  <c r="X8" i="10"/>
  <c r="Y8" i="10"/>
  <c r="Z8" i="10"/>
  <c r="Z226" i="10" s="1"/>
  <c r="AA8" i="10"/>
  <c r="AA226" i="10" s="1"/>
  <c r="S9" i="10"/>
  <c r="T9" i="10"/>
  <c r="U9" i="10"/>
  <c r="U248" i="10" s="1"/>
  <c r="V9" i="10"/>
  <c r="V248" i="10" s="1"/>
  <c r="W9" i="10"/>
  <c r="X9" i="10"/>
  <c r="Y9" i="10"/>
  <c r="Y248" i="10" s="1"/>
  <c r="Z9" i="10"/>
  <c r="Z248" i="10" s="1"/>
  <c r="AA9" i="10"/>
  <c r="S10" i="10"/>
  <c r="T10" i="10"/>
  <c r="T270" i="10" s="1"/>
  <c r="U10" i="10"/>
  <c r="U270" i="10" s="1"/>
  <c r="V10" i="10"/>
  <c r="W10" i="10"/>
  <c r="X10" i="10"/>
  <c r="X270" i="10" s="1"/>
  <c r="Y10" i="10"/>
  <c r="Y270" i="10" s="1"/>
  <c r="Z10" i="10"/>
  <c r="AA10" i="10"/>
  <c r="S11" i="10"/>
  <c r="T11" i="10"/>
  <c r="T292" i="10" s="1"/>
  <c r="U11" i="10"/>
  <c r="V11" i="10"/>
  <c r="W11" i="10"/>
  <c r="W292" i="10" s="1"/>
  <c r="X11" i="10"/>
  <c r="X292" i="10" s="1"/>
  <c r="Y11" i="10"/>
  <c r="Z11" i="10"/>
  <c r="AA11" i="10"/>
  <c r="AA292" i="10" s="1"/>
  <c r="S12" i="10"/>
  <c r="T12" i="10"/>
  <c r="U12" i="10"/>
  <c r="V12" i="10"/>
  <c r="V314" i="10" s="1"/>
  <c r="W12" i="10"/>
  <c r="W314" i="10" s="1"/>
  <c r="X12" i="10"/>
  <c r="Y12" i="10"/>
  <c r="Z12" i="10"/>
  <c r="Z314" i="10" s="1"/>
  <c r="AA12" i="10"/>
  <c r="AA314" i="10" s="1"/>
  <c r="L21" i="10"/>
  <c r="M21" i="10" s="1"/>
  <c r="N21" i="10"/>
  <c r="O21" i="10" s="1"/>
  <c r="L20" i="10"/>
  <c r="M20" i="10" s="1"/>
  <c r="N20" i="10"/>
  <c r="O20" i="10" s="1"/>
  <c r="L19" i="10"/>
  <c r="M19" i="10" s="1"/>
  <c r="N19" i="10"/>
  <c r="O19" i="10" s="1"/>
  <c r="L18" i="10"/>
  <c r="M18" i="10" s="1"/>
  <c r="N18" i="10"/>
  <c r="O18" i="10" s="1"/>
  <c r="L17" i="10"/>
  <c r="M17" i="10" s="1"/>
  <c r="N17" i="10"/>
  <c r="O17" i="10" s="1"/>
  <c r="L16" i="10"/>
  <c r="M16" i="10" s="1"/>
  <c r="N16" i="10"/>
  <c r="O16" i="10" s="1"/>
  <c r="L15" i="10"/>
  <c r="M15" i="10" s="1"/>
  <c r="N15" i="10"/>
  <c r="O15" i="10" s="1"/>
  <c r="L14" i="10"/>
  <c r="M14" i="10" s="1"/>
  <c r="N14" i="10"/>
  <c r="O14" i="10" s="1"/>
  <c r="B15" i="10"/>
  <c r="B16" i="10"/>
  <c r="B17" i="10"/>
  <c r="B18" i="10"/>
  <c r="B19" i="10"/>
  <c r="B20" i="10"/>
  <c r="B21" i="10"/>
  <c r="B14" i="10"/>
  <c r="B5" i="10"/>
  <c r="B6" i="10"/>
  <c r="B7" i="10"/>
  <c r="B8" i="10"/>
  <c r="B9" i="10"/>
  <c r="B10" i="10"/>
  <c r="B11" i="10"/>
  <c r="L5" i="10"/>
  <c r="M5" i="10" s="1"/>
  <c r="L6" i="10"/>
  <c r="L7" i="10"/>
  <c r="M7" i="10" s="1"/>
  <c r="L8" i="10"/>
  <c r="M8" i="10" s="1"/>
  <c r="L9" i="10"/>
  <c r="M9" i="10" s="1"/>
  <c r="L10" i="10"/>
  <c r="M10" i="10" s="1"/>
  <c r="L11" i="10"/>
  <c r="M11" i="10" s="1"/>
  <c r="O4" i="10"/>
  <c r="N11" i="10"/>
  <c r="O11" i="10" s="1"/>
  <c r="O10" i="10"/>
  <c r="N9" i="10"/>
  <c r="O9" i="10" s="1"/>
  <c r="N7" i="10"/>
  <c r="O7" i="10" s="1"/>
  <c r="N6" i="10"/>
  <c r="O6" i="10" s="1"/>
  <c r="N5" i="10"/>
  <c r="O5" i="10" s="1"/>
  <c r="B4" i="10"/>
  <c r="AW27" i="10" l="1"/>
  <c r="BA27" i="10"/>
  <c r="AW31" i="10"/>
  <c r="BB315" i="10"/>
  <c r="AY117" i="10"/>
  <c r="BD120" i="10"/>
  <c r="L12" i="10"/>
  <c r="M6" i="10"/>
  <c r="AX95" i="10"/>
  <c r="AZ120" i="10"/>
  <c r="AX33" i="10"/>
  <c r="AY95" i="10"/>
  <c r="AW30" i="10"/>
  <c r="AV116" i="10"/>
  <c r="AV50" i="10"/>
  <c r="BD116" i="10"/>
  <c r="BB51" i="10"/>
  <c r="BB55" i="10"/>
  <c r="BC122" i="10"/>
  <c r="AW98" i="10"/>
  <c r="BC117" i="10"/>
  <c r="AV31" i="10"/>
  <c r="BB293" i="10"/>
  <c r="AW34" i="10"/>
  <c r="BA315" i="10"/>
  <c r="AX206" i="10"/>
  <c r="AV250" i="10"/>
  <c r="AV53" i="10"/>
  <c r="AW56" i="10"/>
  <c r="AX117" i="10"/>
  <c r="BA118" i="10"/>
  <c r="AX121" i="10"/>
  <c r="BC184" i="10"/>
  <c r="AW228" i="10"/>
  <c r="AZ31" i="10"/>
  <c r="AZ53" i="10"/>
  <c r="BA56" i="10"/>
  <c r="AV119" i="10"/>
  <c r="BB121" i="10"/>
  <c r="AY122" i="10"/>
  <c r="AY184" i="10"/>
  <c r="BB206" i="10"/>
  <c r="AZ250" i="10"/>
  <c r="AX29" i="10"/>
  <c r="BD31" i="10"/>
  <c r="AX51" i="10"/>
  <c r="BD53" i="10"/>
  <c r="BB77" i="10"/>
  <c r="BB117" i="10"/>
  <c r="BD314" i="10"/>
  <c r="AZ314" i="10"/>
  <c r="BA292" i="10"/>
  <c r="AW292" i="10"/>
  <c r="BB270" i="10"/>
  <c r="AX270" i="10"/>
  <c r="BC248" i="10"/>
  <c r="AY248" i="10"/>
  <c r="BD226" i="10"/>
  <c r="AZ226" i="10"/>
  <c r="BA204" i="10"/>
  <c r="BC50" i="10"/>
  <c r="AX78" i="10"/>
  <c r="BC95" i="10"/>
  <c r="BD99" i="10"/>
  <c r="BD167" i="10"/>
  <c r="BA34" i="10"/>
  <c r="BC56" i="10"/>
  <c r="BB93" i="10"/>
  <c r="AY96" i="10"/>
  <c r="BC100" i="10"/>
  <c r="U35" i="10"/>
  <c r="BA31" i="10"/>
  <c r="AX49" i="10"/>
  <c r="AW73" i="10"/>
  <c r="AY97" i="10"/>
  <c r="BB161" i="10"/>
  <c r="AW272" i="10"/>
  <c r="AY316" i="10"/>
  <c r="AX71" i="10"/>
  <c r="BA277" i="10"/>
  <c r="AX115" i="10"/>
  <c r="BB115" i="10"/>
  <c r="BA279" i="10"/>
  <c r="BA182" i="10"/>
  <c r="BC314" i="10"/>
  <c r="BD292" i="10"/>
  <c r="AZ292" i="10"/>
  <c r="BA270" i="10"/>
  <c r="AW270" i="10"/>
  <c r="BB248" i="10"/>
  <c r="AX248" i="10"/>
  <c r="BC226" i="10"/>
  <c r="AY226" i="10"/>
  <c r="BD204" i="10"/>
  <c r="AZ204" i="10"/>
  <c r="BA5" i="10"/>
  <c r="AW5" i="10"/>
  <c r="N34" i="10"/>
  <c r="BA33" i="10"/>
  <c r="AY50" i="10"/>
  <c r="BC96" i="10"/>
  <c r="AV100" i="10"/>
  <c r="AZ167" i="10"/>
  <c r="AZ168" i="10"/>
  <c r="BD168" i="10"/>
  <c r="AW322" i="10"/>
  <c r="AZ169" i="10"/>
  <c r="AX301" i="10"/>
  <c r="BA30" i="10"/>
  <c r="BA184" i="10"/>
  <c r="AB28" i="10"/>
  <c r="S183" i="10"/>
  <c r="O22" i="10"/>
  <c r="AW182" i="10"/>
  <c r="AZ184" i="10"/>
  <c r="BC206" i="10"/>
  <c r="BB228" i="10"/>
  <c r="BA250" i="10"/>
  <c r="AV72" i="10"/>
  <c r="BD189" i="10"/>
  <c r="AX233" i="10"/>
  <c r="AW255" i="10"/>
  <c r="BA255" i="10"/>
  <c r="AZ277" i="10"/>
  <c r="BD277" i="10"/>
  <c r="BC299" i="10"/>
  <c r="AX321" i="10"/>
  <c r="AZ190" i="10"/>
  <c r="AY212" i="10"/>
  <c r="BC212" i="10"/>
  <c r="AX234" i="10"/>
  <c r="BB234" i="10"/>
  <c r="BA256" i="10"/>
  <c r="AV278" i="10"/>
  <c r="AZ278" i="10"/>
  <c r="BD278" i="10"/>
  <c r="BC300" i="10"/>
  <c r="AX322" i="10"/>
  <c r="AW169" i="10"/>
  <c r="BA169" i="10"/>
  <c r="AV191" i="10"/>
  <c r="BD191" i="10"/>
  <c r="AY213" i="10"/>
  <c r="BC213" i="10"/>
  <c r="AX235" i="10"/>
  <c r="AW257" i="10"/>
  <c r="AV279" i="10"/>
  <c r="AZ279" i="10"/>
  <c r="BD279" i="10"/>
  <c r="AY301" i="10"/>
  <c r="S292" i="10"/>
  <c r="AV292" i="10" s="1"/>
  <c r="AB11" i="10"/>
  <c r="AG160" i="10"/>
  <c r="AV160" i="10" s="1"/>
  <c r="AP5" i="10"/>
  <c r="AJ35" i="10"/>
  <c r="AJ161" i="10"/>
  <c r="AJ163" i="10" s="1"/>
  <c r="AM183" i="10"/>
  <c r="BB183" i="10" s="1"/>
  <c r="BB28" i="10"/>
  <c r="AQ29" i="10"/>
  <c r="AK144" i="10" s="1"/>
  <c r="AK145" i="10" s="1"/>
  <c r="AH205" i="10"/>
  <c r="AP30" i="10"/>
  <c r="AG227" i="10"/>
  <c r="AO227" i="10"/>
  <c r="BD227" i="10" s="1"/>
  <c r="BD30" i="10"/>
  <c r="AQ33" i="10"/>
  <c r="AO144" i="10" s="1"/>
  <c r="AO145" i="10" s="1"/>
  <c r="AH293" i="10"/>
  <c r="AW33" i="10"/>
  <c r="AP34" i="10"/>
  <c r="AG315" i="10"/>
  <c r="AI184" i="10"/>
  <c r="AX50" i="10"/>
  <c r="BC53" i="10"/>
  <c r="AN250" i="10"/>
  <c r="AN251" i="10" s="1"/>
  <c r="AI272" i="10"/>
  <c r="AX54" i="10"/>
  <c r="BB12" i="10"/>
  <c r="Y314" i="10"/>
  <c r="BB314" i="10" s="1"/>
  <c r="AX12" i="10"/>
  <c r="U314" i="10"/>
  <c r="AX314" i="10" s="1"/>
  <c r="BC11" i="10"/>
  <c r="Z292" i="10"/>
  <c r="BC292" i="10" s="1"/>
  <c r="AY11" i="10"/>
  <c r="V292" i="10"/>
  <c r="AY292" i="10" s="1"/>
  <c r="BD10" i="10"/>
  <c r="AA270" i="10"/>
  <c r="BD270" i="10" s="1"/>
  <c r="AZ10" i="10"/>
  <c r="W270" i="10"/>
  <c r="AZ270" i="10" s="1"/>
  <c r="AV10" i="10"/>
  <c r="S270" i="10"/>
  <c r="AV270" i="10" s="1"/>
  <c r="AB10" i="10"/>
  <c r="BA9" i="10"/>
  <c r="X248" i="10"/>
  <c r="BA248" i="10" s="1"/>
  <c r="AW9" i="10"/>
  <c r="T248" i="10"/>
  <c r="AW248" i="10" s="1"/>
  <c r="BB8" i="10"/>
  <c r="Y226" i="10"/>
  <c r="BB226" i="10" s="1"/>
  <c r="AX8" i="10"/>
  <c r="U226" i="10"/>
  <c r="AX226" i="10" s="1"/>
  <c r="BC7" i="10"/>
  <c r="Z204" i="10"/>
  <c r="BC204" i="10" s="1"/>
  <c r="AY7" i="10"/>
  <c r="V204" i="10"/>
  <c r="AY204" i="10" s="1"/>
  <c r="BC6" i="10"/>
  <c r="Z182" i="10"/>
  <c r="BC182" i="10" s="1"/>
  <c r="AY6" i="10"/>
  <c r="V182" i="10"/>
  <c r="AY182" i="10" s="1"/>
  <c r="BD5" i="10"/>
  <c r="L34" i="10"/>
  <c r="BC31" i="10"/>
  <c r="BC51" i="10"/>
  <c r="BB54" i="10"/>
  <c r="AX74" i="10"/>
  <c r="BA77" i="10"/>
  <c r="AN35" i="10"/>
  <c r="AN161" i="10"/>
  <c r="BC27" i="10"/>
  <c r="AL205" i="10"/>
  <c r="AL207" i="10" s="1"/>
  <c r="BA29" i="10"/>
  <c r="BA12" i="10"/>
  <c r="X314" i="10"/>
  <c r="BA314" i="10" s="1"/>
  <c r="AW12" i="10"/>
  <c r="T314" i="10"/>
  <c r="AW314" i="10" s="1"/>
  <c r="BB11" i="10"/>
  <c r="Y292" i="10"/>
  <c r="BB292" i="10" s="1"/>
  <c r="AX11" i="10"/>
  <c r="U292" i="10"/>
  <c r="AX292" i="10" s="1"/>
  <c r="BC10" i="10"/>
  <c r="Z270" i="10"/>
  <c r="BC270" i="10" s="1"/>
  <c r="AY10" i="10"/>
  <c r="V270" i="10"/>
  <c r="AY270" i="10" s="1"/>
  <c r="BD9" i="10"/>
  <c r="AA248" i="10"/>
  <c r="BD248" i="10" s="1"/>
  <c r="AZ9" i="10"/>
  <c r="W248" i="10"/>
  <c r="AZ248" i="10" s="1"/>
  <c r="AV9" i="10"/>
  <c r="S248" i="10"/>
  <c r="AV248" i="10" s="1"/>
  <c r="AB9" i="10"/>
  <c r="BA8" i="10"/>
  <c r="X226" i="10"/>
  <c r="BA226" i="10" s="1"/>
  <c r="AW8" i="10"/>
  <c r="T226" i="10"/>
  <c r="AW226" i="10" s="1"/>
  <c r="BB7" i="10"/>
  <c r="Y204" i="10"/>
  <c r="BB204" i="10" s="1"/>
  <c r="AX7" i="10"/>
  <c r="U204" i="10"/>
  <c r="AX204" i="10" s="1"/>
  <c r="BB182" i="10"/>
  <c r="AX182" i="10"/>
  <c r="AY314" i="10"/>
  <c r="AV5" i="10"/>
  <c r="AB5" i="10"/>
  <c r="O56" i="10"/>
  <c r="N66" i="10"/>
  <c r="N78" i="10"/>
  <c r="AY31" i="10"/>
  <c r="BD34" i="10"/>
  <c r="AY71" i="10"/>
  <c r="AY75" i="10"/>
  <c r="BB94" i="10"/>
  <c r="BA99" i="10"/>
  <c r="AY115" i="10"/>
  <c r="AX189" i="10"/>
  <c r="BD6" i="10"/>
  <c r="AA182" i="10"/>
  <c r="BD182" i="10" s="1"/>
  <c r="AV6" i="10"/>
  <c r="S182" i="10"/>
  <c r="AB6" i="10"/>
  <c r="S314" i="10"/>
  <c r="AV314" i="10" s="1"/>
  <c r="AB12" i="10"/>
  <c r="S226" i="10"/>
  <c r="AV226" i="10" s="1"/>
  <c r="AB8" i="10"/>
  <c r="S204" i="10"/>
  <c r="AV204" i="10" s="1"/>
  <c r="AB7" i="10"/>
  <c r="AG182" i="10"/>
  <c r="AP182" i="10" s="1"/>
  <c r="AP6" i="10"/>
  <c r="B34" i="10"/>
  <c r="AY27" i="10"/>
  <c r="AZ30" i="10"/>
  <c r="AX76" i="10"/>
  <c r="BC77" i="10"/>
  <c r="AZ6" i="10"/>
  <c r="W182" i="10"/>
  <c r="AZ182" i="10" s="1"/>
  <c r="AI183" i="10"/>
  <c r="AX28" i="10"/>
  <c r="AM271" i="10"/>
  <c r="BB271" i="10" s="1"/>
  <c r="BB32" i="10"/>
  <c r="AM184" i="10"/>
  <c r="BB50" i="10"/>
  <c r="AY53" i="10"/>
  <c r="AJ250" i="10"/>
  <c r="AY250" i="10" s="1"/>
  <c r="AP56" i="10"/>
  <c r="AG316" i="10"/>
  <c r="AV316" i="10" s="1"/>
  <c r="AN167" i="10"/>
  <c r="BC71" i="10"/>
  <c r="AM189" i="10"/>
  <c r="BB189" i="10" s="1"/>
  <c r="BB72" i="10"/>
  <c r="AL211" i="10"/>
  <c r="BA211" i="10" s="1"/>
  <c r="BA73" i="10"/>
  <c r="AK233" i="10"/>
  <c r="AZ74" i="10"/>
  <c r="AN255" i="10"/>
  <c r="AN258" i="10" s="1"/>
  <c r="BC75" i="10"/>
  <c r="AM277" i="10"/>
  <c r="BB277" i="10" s="1"/>
  <c r="BB76" i="10"/>
  <c r="AP77" i="10"/>
  <c r="AH299" i="10"/>
  <c r="AW299" i="10" s="1"/>
  <c r="AG321" i="10"/>
  <c r="AV321" i="10" s="1"/>
  <c r="AV78" i="10"/>
  <c r="AY93" i="10"/>
  <c r="AJ168" i="10"/>
  <c r="AY168" i="10" s="1"/>
  <c r="BC93" i="10"/>
  <c r="AN168" i="10"/>
  <c r="BC168" i="10" s="1"/>
  <c r="AI190" i="10"/>
  <c r="AX190" i="10" s="1"/>
  <c r="AX94" i="10"/>
  <c r="AL212" i="10"/>
  <c r="AQ212" i="10" s="1"/>
  <c r="AR212" i="10" s="1"/>
  <c r="BA95" i="10"/>
  <c r="AO234" i="10"/>
  <c r="AO236" i="10" s="1"/>
  <c r="BD96" i="10"/>
  <c r="AQ99" i="10"/>
  <c r="AO150" i="10" s="1"/>
  <c r="AO151" i="10" s="1"/>
  <c r="AH300" i="10"/>
  <c r="AW300" i="10" s="1"/>
  <c r="AO322" i="10"/>
  <c r="AQ322" i="10" s="1"/>
  <c r="AR322" i="10" s="1"/>
  <c r="BD100" i="10"/>
  <c r="AN169" i="10"/>
  <c r="BC169" i="10" s="1"/>
  <c r="BC115" i="10"/>
  <c r="AI191" i="10"/>
  <c r="AX191" i="10" s="1"/>
  <c r="AX116" i="10"/>
  <c r="AH213" i="10"/>
  <c r="AH214" i="10" s="1"/>
  <c r="AW117" i="10"/>
  <c r="AL213" i="10"/>
  <c r="BA117" i="10"/>
  <c r="AK235" i="10"/>
  <c r="AZ235" i="10" s="1"/>
  <c r="AZ118" i="10"/>
  <c r="AP121" i="10"/>
  <c r="AH301" i="10"/>
  <c r="AW301" i="10" s="1"/>
  <c r="BA121" i="10"/>
  <c r="AL301" i="10"/>
  <c r="BA301" i="10" s="1"/>
  <c r="T162" i="10"/>
  <c r="AW162" i="10" s="1"/>
  <c r="AW49" i="10"/>
  <c r="X162" i="10"/>
  <c r="BA162" i="10" s="1"/>
  <c r="BA49" i="10"/>
  <c r="AB50" i="10"/>
  <c r="S184" i="10"/>
  <c r="AV184" i="10" s="1"/>
  <c r="AA184" i="10"/>
  <c r="BD184" i="10" s="1"/>
  <c r="BD50" i="10"/>
  <c r="U228" i="10"/>
  <c r="AX228" i="10" s="1"/>
  <c r="AX52" i="10"/>
  <c r="AB54" i="10"/>
  <c r="S272" i="10"/>
  <c r="AV272" i="10" s="1"/>
  <c r="AZ54" i="10"/>
  <c r="W272" i="10"/>
  <c r="AZ272" i="10" s="1"/>
  <c r="BD54" i="10"/>
  <c r="AA272" i="10"/>
  <c r="BD272" i="10" s="1"/>
  <c r="V294" i="10"/>
  <c r="AY294" i="10" s="1"/>
  <c r="AY55" i="10"/>
  <c r="Z294" i="10"/>
  <c r="BC294" i="10" s="1"/>
  <c r="BC55" i="10"/>
  <c r="U316" i="10"/>
  <c r="AX316" i="10" s="1"/>
  <c r="AX56" i="10"/>
  <c r="Y316" i="10"/>
  <c r="BB316" i="10" s="1"/>
  <c r="BB56" i="10"/>
  <c r="AB72" i="10"/>
  <c r="S189" i="10"/>
  <c r="AV189" i="10" s="1"/>
  <c r="AY73" i="10"/>
  <c r="V211" i="10"/>
  <c r="AY211" i="10" s="1"/>
  <c r="BC73" i="10"/>
  <c r="Z211" i="10"/>
  <c r="BC211" i="10" s="1"/>
  <c r="AV76" i="10"/>
  <c r="S277" i="10"/>
  <c r="AV277" i="10" s="1"/>
  <c r="V299" i="10"/>
  <c r="AY299" i="10" s="1"/>
  <c r="AY77" i="10"/>
  <c r="AW93" i="10"/>
  <c r="T168" i="10"/>
  <c r="AW168" i="10" s="1"/>
  <c r="BA93" i="10"/>
  <c r="X168" i="10"/>
  <c r="BA168" i="10" s="1"/>
  <c r="AV34" i="10"/>
  <c r="AY99" i="10"/>
  <c r="V300" i="10"/>
  <c r="AY300" i="10" s="1"/>
  <c r="BB100" i="10"/>
  <c r="Y322" i="10"/>
  <c r="BB322" i="10" s="1"/>
  <c r="BC121" i="10"/>
  <c r="Z301" i="10"/>
  <c r="BC301" i="10" s="1"/>
  <c r="U323" i="10"/>
  <c r="AX323" i="10" s="1"/>
  <c r="Y323" i="10"/>
  <c r="N100" i="10"/>
  <c r="N122" i="10"/>
  <c r="N132" i="10"/>
  <c r="AX34" i="10"/>
  <c r="BC78" i="10"/>
  <c r="AX96" i="10"/>
  <c r="AV99" i="10"/>
  <c r="AY100" i="10"/>
  <c r="AV117" i="10"/>
  <c r="AZ117" i="10"/>
  <c r="BD117" i="10"/>
  <c r="AV120" i="10"/>
  <c r="AY121" i="10"/>
  <c r="AG35" i="10"/>
  <c r="AG161" i="10"/>
  <c r="AV161" i="10" s="1"/>
  <c r="AP27" i="10"/>
  <c r="AK35" i="10"/>
  <c r="AK161" i="10"/>
  <c r="AZ161" i="10" s="1"/>
  <c r="AO35" i="10"/>
  <c r="AO161" i="10"/>
  <c r="BD161" i="10" s="1"/>
  <c r="AQ30" i="10"/>
  <c r="AL144" i="10" s="1"/>
  <c r="AL145" i="10" s="1"/>
  <c r="AH227" i="10"/>
  <c r="AP31" i="10"/>
  <c r="AG249" i="10"/>
  <c r="AV249" i="10" s="1"/>
  <c r="AY32" i="10"/>
  <c r="AJ271" i="10"/>
  <c r="AY271" i="10" s="1"/>
  <c r="BC32" i="10"/>
  <c r="AN271" i="10"/>
  <c r="AN273" i="10" s="1"/>
  <c r="AQ34" i="10"/>
  <c r="AP144" i="10" s="1"/>
  <c r="AP145" i="10" s="1"/>
  <c r="AH315" i="10"/>
  <c r="AW315" i="10" s="1"/>
  <c r="AG57" i="10"/>
  <c r="AG162" i="10"/>
  <c r="AK57" i="10"/>
  <c r="AK162" i="10"/>
  <c r="AO57" i="10"/>
  <c r="AO162" i="10"/>
  <c r="BD162" i="10" s="1"/>
  <c r="AY54" i="10"/>
  <c r="AJ272" i="10"/>
  <c r="AY272" i="10" s="1"/>
  <c r="AY72" i="10"/>
  <c r="AJ189" i="10"/>
  <c r="AY189" i="10" s="1"/>
  <c r="BC72" i="10"/>
  <c r="AN189" i="10"/>
  <c r="BC189" i="10" s="1"/>
  <c r="AX73" i="10"/>
  <c r="AI211" i="10"/>
  <c r="BB73" i="10"/>
  <c r="AM211" i="10"/>
  <c r="BB211" i="10" s="1"/>
  <c r="AY76" i="10"/>
  <c r="AJ277" i="10"/>
  <c r="AY277" i="10" s="1"/>
  <c r="BC76" i="10"/>
  <c r="AN277" i="10"/>
  <c r="BC277" i="10" s="1"/>
  <c r="AY94" i="10"/>
  <c r="AJ190" i="10"/>
  <c r="AY190" i="10" s="1"/>
  <c r="BC94" i="10"/>
  <c r="AN190" i="10"/>
  <c r="BC190" i="10" s="1"/>
  <c r="AQ96" i="10"/>
  <c r="AL150" i="10" s="1"/>
  <c r="AL151" i="10" s="1"/>
  <c r="AH234" i="10"/>
  <c r="AW234" i="10" s="1"/>
  <c r="AV97" i="10"/>
  <c r="AG256" i="10"/>
  <c r="AV256" i="10" s="1"/>
  <c r="AZ97" i="10"/>
  <c r="AK256" i="10"/>
  <c r="AZ256" i="10" s="1"/>
  <c r="BD97" i="10"/>
  <c r="AO256" i="10"/>
  <c r="BD256" i="10" s="1"/>
  <c r="AY116" i="10"/>
  <c r="AJ191" i="10"/>
  <c r="AY191" i="10" s="1"/>
  <c r="BD119" i="10"/>
  <c r="AO257" i="10"/>
  <c r="BD257" i="10" s="1"/>
  <c r="AP122" i="10"/>
  <c r="AH323" i="10"/>
  <c r="AH324" i="10" s="1"/>
  <c r="AZ27" i="10"/>
  <c r="AX162" i="10"/>
  <c r="AC50" i="10"/>
  <c r="AV206" i="10"/>
  <c r="AY228" i="10"/>
  <c r="BC228" i="10"/>
  <c r="AX53" i="10"/>
  <c r="U250" i="10"/>
  <c r="AX250" i="10" s="1"/>
  <c r="BB53" i="10"/>
  <c r="Y250" i="10"/>
  <c r="BB250" i="10" s="1"/>
  <c r="AV294" i="10"/>
  <c r="AZ294" i="10"/>
  <c r="BD294" i="10"/>
  <c r="BC316" i="10"/>
  <c r="U170" i="10"/>
  <c r="BB71" i="10"/>
  <c r="Y167" i="10"/>
  <c r="AC167" i="10" s="1"/>
  <c r="AD167" i="10" s="1"/>
  <c r="AW189" i="10"/>
  <c r="BA72" i="10"/>
  <c r="X189" i="10"/>
  <c r="BA189" i="10" s="1"/>
  <c r="AY233" i="10"/>
  <c r="BC233" i="10"/>
  <c r="BB75" i="10"/>
  <c r="Y255" i="10"/>
  <c r="BB255" i="10" s="1"/>
  <c r="AB76" i="10"/>
  <c r="T277" i="10"/>
  <c r="T280" i="10" s="1"/>
  <c r="AV299" i="10"/>
  <c r="AZ299" i="10"/>
  <c r="BD299" i="10"/>
  <c r="AY78" i="10"/>
  <c r="V321" i="10"/>
  <c r="AY321" i="10" s="1"/>
  <c r="BC321" i="10"/>
  <c r="AW190" i="10"/>
  <c r="BA94" i="10"/>
  <c r="X190" i="10"/>
  <c r="BA190" i="10" s="1"/>
  <c r="AB95" i="10"/>
  <c r="S212" i="10"/>
  <c r="AV212" i="10" s="1"/>
  <c r="AZ212" i="10"/>
  <c r="BD212" i="10"/>
  <c r="AY234" i="10"/>
  <c r="BC234" i="10"/>
  <c r="BB256" i="10"/>
  <c r="BA191" i="10"/>
  <c r="BB30" i="10"/>
  <c r="Y35" i="10"/>
  <c r="BC183" i="10"/>
  <c r="AY183" i="10"/>
  <c r="AM169" i="10"/>
  <c r="BB169" i="10" s="1"/>
  <c r="AQ27" i="10"/>
  <c r="AI144" i="10" s="1"/>
  <c r="AI145" i="10" s="1"/>
  <c r="AH161" i="10"/>
  <c r="AW161" i="10" s="1"/>
  <c r="AL35" i="10"/>
  <c r="AL161" i="10"/>
  <c r="BA161" i="10" s="1"/>
  <c r="AP28" i="10"/>
  <c r="AG183" i="10"/>
  <c r="AZ28" i="10"/>
  <c r="AK183" i="10"/>
  <c r="AZ183" i="10" s="1"/>
  <c r="BD28" i="10"/>
  <c r="AO183" i="10"/>
  <c r="BD183" i="10" s="1"/>
  <c r="AY29" i="10"/>
  <c r="AJ205" i="10"/>
  <c r="BC29" i="10"/>
  <c r="AN205" i="10"/>
  <c r="AN207" i="10" s="1"/>
  <c r="AI227" i="10"/>
  <c r="AX227" i="10" s="1"/>
  <c r="AX30" i="10"/>
  <c r="AQ31" i="10"/>
  <c r="AM144" i="10" s="1"/>
  <c r="AM145" i="10" s="1"/>
  <c r="AH249" i="10"/>
  <c r="AW249" i="10" s="1"/>
  <c r="AP32" i="10"/>
  <c r="AG271" i="10"/>
  <c r="AV271" i="10" s="1"/>
  <c r="AZ32" i="10"/>
  <c r="AK271" i="10"/>
  <c r="AZ271" i="10" s="1"/>
  <c r="BD32" i="10"/>
  <c r="AO271" i="10"/>
  <c r="AY33" i="10"/>
  <c r="AJ293" i="10"/>
  <c r="AY293" i="10" s="1"/>
  <c r="BC33" i="10"/>
  <c r="AN293" i="10"/>
  <c r="BC293" i="10" s="1"/>
  <c r="AY51" i="10"/>
  <c r="AJ206" i="10"/>
  <c r="AY206" i="10" s="1"/>
  <c r="AQ53" i="10"/>
  <c r="AM146" i="10" s="1"/>
  <c r="AM147" i="10" s="1"/>
  <c r="AH250" i="10"/>
  <c r="AW250" i="10" s="1"/>
  <c r="AW167" i="10"/>
  <c r="BA167" i="10"/>
  <c r="AZ72" i="10"/>
  <c r="AK189" i="10"/>
  <c r="AZ189" i="10" s="1"/>
  <c r="BB74" i="10"/>
  <c r="AM233" i="10"/>
  <c r="BB233" i="10" s="1"/>
  <c r="BB78" i="10"/>
  <c r="AM321" i="10"/>
  <c r="BB321" i="10" s="1"/>
  <c r="AP94" i="10"/>
  <c r="AG190" i="10"/>
  <c r="AV190" i="10" s="1"/>
  <c r="BD94" i="10"/>
  <c r="AO190" i="10"/>
  <c r="BD190" i="10" s="1"/>
  <c r="AQ97" i="10"/>
  <c r="AM150" i="10" s="1"/>
  <c r="AM151" i="10" s="1"/>
  <c r="AH256" i="10"/>
  <c r="AW256" i="10" s="1"/>
  <c r="AZ116" i="10"/>
  <c r="AK191" i="10"/>
  <c r="AZ191" i="10" s="1"/>
  <c r="BB118" i="10"/>
  <c r="AM235" i="10"/>
  <c r="BB235" i="10" s="1"/>
  <c r="BA119" i="10"/>
  <c r="AL257" i="10"/>
  <c r="BA257" i="10" s="1"/>
  <c r="BB122" i="10"/>
  <c r="AM323" i="10"/>
  <c r="AY49" i="10"/>
  <c r="V162" i="10"/>
  <c r="AY162" i="10" s="1"/>
  <c r="AX184" i="10"/>
  <c r="AW206" i="10"/>
  <c r="BA206" i="10"/>
  <c r="AV228" i="10"/>
  <c r="BD228" i="10"/>
  <c r="AX272" i="10"/>
  <c r="BB272" i="10"/>
  <c r="AZ316" i="10"/>
  <c r="BD316" i="10"/>
  <c r="V170" i="10"/>
  <c r="AY167" i="10"/>
  <c r="Z170" i="10"/>
  <c r="AX72" i="10"/>
  <c r="AW211" i="10"/>
  <c r="AV74" i="10"/>
  <c r="S233" i="10"/>
  <c r="AV233" i="10" s="1"/>
  <c r="BD74" i="10"/>
  <c r="AA233" i="10"/>
  <c r="BD233" i="10" s="1"/>
  <c r="AY255" i="10"/>
  <c r="AX277" i="10"/>
  <c r="BA299" i="10"/>
  <c r="AZ78" i="10"/>
  <c r="W321" i="10"/>
  <c r="AZ321" i="10" s="1"/>
  <c r="BD78" i="10"/>
  <c r="AA321" i="10"/>
  <c r="BD321" i="10" s="1"/>
  <c r="BB190" i="10"/>
  <c r="AW95" i="10"/>
  <c r="T212" i="10"/>
  <c r="AW212" i="10" s="1"/>
  <c r="AB96" i="10"/>
  <c r="S234" i="10"/>
  <c r="AV234" i="10" s="1"/>
  <c r="AZ234" i="10"/>
  <c r="AY256" i="10"/>
  <c r="BC97" i="10"/>
  <c r="Z256" i="10"/>
  <c r="BC256" i="10" s="1"/>
  <c r="AX98" i="10"/>
  <c r="U278" i="10"/>
  <c r="AX278" i="10" s="1"/>
  <c r="BB278" i="10"/>
  <c r="BD315" i="10"/>
  <c r="W315" i="10"/>
  <c r="AZ315" i="10" s="1"/>
  <c r="AC34" i="10"/>
  <c r="S315" i="10"/>
  <c r="AB34" i="10"/>
  <c r="BA293" i="10"/>
  <c r="T293" i="10"/>
  <c r="AW293" i="10" s="1"/>
  <c r="AC33" i="10"/>
  <c r="U271" i="10"/>
  <c r="AX271" i="10" s="1"/>
  <c r="AX32" i="10"/>
  <c r="BC249" i="10"/>
  <c r="AY249" i="10"/>
  <c r="AZ227" i="10"/>
  <c r="S227" i="10"/>
  <c r="AV227" i="10" s="1"/>
  <c r="AB30" i="10"/>
  <c r="S35" i="10"/>
  <c r="X205" i="10"/>
  <c r="X35" i="10"/>
  <c r="T205" i="10"/>
  <c r="AW205" i="10" s="1"/>
  <c r="T35" i="10"/>
  <c r="AC29" i="10"/>
  <c r="AC28" i="10"/>
  <c r="U183" i="10"/>
  <c r="U185" i="10" s="1"/>
  <c r="Z161" i="10"/>
  <c r="Z163" i="10" s="1"/>
  <c r="Z35" i="10"/>
  <c r="V161" i="10"/>
  <c r="V35" i="10"/>
  <c r="AB27" i="10"/>
  <c r="AI169" i="10"/>
  <c r="AX169" i="10" s="1"/>
  <c r="BB96" i="10"/>
  <c r="BA97" i="10"/>
  <c r="AI35" i="10"/>
  <c r="AX27" i="10"/>
  <c r="AM35" i="10"/>
  <c r="BB27" i="10"/>
  <c r="AQ28" i="10"/>
  <c r="AJ144" i="10" s="1"/>
  <c r="AJ145" i="10" s="1"/>
  <c r="AH183" i="10"/>
  <c r="AW183" i="10" s="1"/>
  <c r="BA28" i="10"/>
  <c r="AL183" i="10"/>
  <c r="BA183" i="10" s="1"/>
  <c r="AY30" i="10"/>
  <c r="AJ227" i="10"/>
  <c r="AY227" i="10" s="1"/>
  <c r="BC30" i="10"/>
  <c r="AN227" i="10"/>
  <c r="BC227" i="10" s="1"/>
  <c r="AI249" i="10"/>
  <c r="AI251" i="10" s="1"/>
  <c r="AX31" i="10"/>
  <c r="AM249" i="10"/>
  <c r="BB249" i="10" s="1"/>
  <c r="BB31" i="10"/>
  <c r="AQ32" i="10"/>
  <c r="AN144" i="10" s="1"/>
  <c r="AN145" i="10" s="1"/>
  <c r="AH271" i="10"/>
  <c r="AH273" i="10" s="1"/>
  <c r="BA32" i="10"/>
  <c r="AL271" i="10"/>
  <c r="BA271" i="10" s="1"/>
  <c r="AY34" i="10"/>
  <c r="AJ315" i="10"/>
  <c r="BC34" i="10"/>
  <c r="AN315" i="10"/>
  <c r="BC315" i="10" s="1"/>
  <c r="BB49" i="10"/>
  <c r="AM162" i="10"/>
  <c r="BB162" i="10" s="1"/>
  <c r="AQ50" i="10"/>
  <c r="AJ146" i="10" s="1"/>
  <c r="AJ147" i="10" s="1"/>
  <c r="AH184" i="10"/>
  <c r="AZ51" i="10"/>
  <c r="AK206" i="10"/>
  <c r="AZ206" i="10" s="1"/>
  <c r="BD51" i="10"/>
  <c r="AO206" i="10"/>
  <c r="BD206" i="10" s="1"/>
  <c r="BA54" i="10"/>
  <c r="AL272" i="10"/>
  <c r="BA272" i="10" s="1"/>
  <c r="AI79" i="10"/>
  <c r="AI167" i="10"/>
  <c r="AX167" i="10" s="1"/>
  <c r="AM79" i="10"/>
  <c r="AM167" i="10"/>
  <c r="AV73" i="10"/>
  <c r="AG211" i="10"/>
  <c r="AV211" i="10" s="1"/>
  <c r="AZ73" i="10"/>
  <c r="AK211" i="10"/>
  <c r="AZ211" i="10" s="1"/>
  <c r="BD73" i="10"/>
  <c r="AO211" i="10"/>
  <c r="BD211" i="10" s="1"/>
  <c r="AX75" i="10"/>
  <c r="AI255" i="10"/>
  <c r="AX255" i="10" s="1"/>
  <c r="AP76" i="10"/>
  <c r="AH277" i="10"/>
  <c r="AI101" i="10"/>
  <c r="AI168" i="10"/>
  <c r="AX168" i="10" s="1"/>
  <c r="AM101" i="10"/>
  <c r="AM168" i="10"/>
  <c r="BB168" i="10" s="1"/>
  <c r="AX97" i="10"/>
  <c r="AI256" i="10"/>
  <c r="AX256" i="10" s="1"/>
  <c r="AQ98" i="10"/>
  <c r="AN150" i="10" s="1"/>
  <c r="AN151" i="10" s="1"/>
  <c r="AH278" i="10"/>
  <c r="AW278" i="10" s="1"/>
  <c r="AY118" i="10"/>
  <c r="AJ235" i="10"/>
  <c r="AY235" i="10" s="1"/>
  <c r="AB49" i="10"/>
  <c r="S162" i="10"/>
  <c r="S163" i="10" s="1"/>
  <c r="AZ162" i="10"/>
  <c r="BA52" i="10"/>
  <c r="X228" i="10"/>
  <c r="BA228" i="10" s="1"/>
  <c r="BD250" i="10"/>
  <c r="BC272" i="10"/>
  <c r="AX55" i="10"/>
  <c r="U294" i="10"/>
  <c r="AX294" i="10" s="1"/>
  <c r="BB294" i="10"/>
  <c r="AW316" i="10"/>
  <c r="BA316" i="10"/>
  <c r="AB71" i="10"/>
  <c r="S167" i="10"/>
  <c r="AW233" i="10"/>
  <c r="BA233" i="10"/>
  <c r="AV255" i="10"/>
  <c r="AZ255" i="10"/>
  <c r="BD255" i="10"/>
  <c r="AX77" i="10"/>
  <c r="U299" i="10"/>
  <c r="AX299" i="10" s="1"/>
  <c r="BB299" i="10"/>
  <c r="AW321" i="10"/>
  <c r="BA321" i="10"/>
  <c r="AB93" i="10"/>
  <c r="S168" i="10"/>
  <c r="AX212" i="10"/>
  <c r="BB95" i="10"/>
  <c r="Y212" i="10"/>
  <c r="BB212" i="10" s="1"/>
  <c r="BA234" i="10"/>
  <c r="AY278" i="10"/>
  <c r="BC278" i="10"/>
  <c r="AX99" i="10"/>
  <c r="U300" i="10"/>
  <c r="AX300" i="10" s="1"/>
  <c r="BB99" i="10"/>
  <c r="Y300" i="10"/>
  <c r="BB300" i="10" s="1"/>
  <c r="BA322" i="10"/>
  <c r="AV115" i="10"/>
  <c r="S169" i="10"/>
  <c r="BD115" i="10"/>
  <c r="AA169" i="10"/>
  <c r="BD169" i="10" s="1"/>
  <c r="BC191" i="10"/>
  <c r="AX213" i="10"/>
  <c r="BB213" i="10"/>
  <c r="AB118" i="10"/>
  <c r="T235" i="10"/>
  <c r="AW235" i="10" s="1"/>
  <c r="BA235" i="10"/>
  <c r="AZ34" i="10"/>
  <c r="AB31" i="10"/>
  <c r="T184" i="10"/>
  <c r="T185" i="10" s="1"/>
  <c r="BA278" i="10"/>
  <c r="AV300" i="10"/>
  <c r="AZ99" i="10"/>
  <c r="W300" i="10"/>
  <c r="AZ300" i="10" s="1"/>
  <c r="BD300" i="10"/>
  <c r="AY322" i="10"/>
  <c r="BC322" i="10"/>
  <c r="AB116" i="10"/>
  <c r="AV213" i="10"/>
  <c r="AZ213" i="10"/>
  <c r="BD213" i="10"/>
  <c r="BC235" i="10"/>
  <c r="AX257" i="10"/>
  <c r="BB257" i="10"/>
  <c r="AW279" i="10"/>
  <c r="AV301" i="10"/>
  <c r="AZ301" i="10"/>
  <c r="BD301" i="10"/>
  <c r="V323" i="10"/>
  <c r="AY323" i="10" s="1"/>
  <c r="Z323" i="10"/>
  <c r="BC323" i="10" s="1"/>
  <c r="BB34" i="10"/>
  <c r="BD293" i="10"/>
  <c r="AZ293" i="10"/>
  <c r="AV293" i="10"/>
  <c r="BD205" i="10"/>
  <c r="AZ205" i="10"/>
  <c r="AV205" i="10"/>
  <c r="Y163" i="10"/>
  <c r="U163" i="10"/>
  <c r="AB32" i="10"/>
  <c r="BD27" i="10"/>
  <c r="AX161" i="10"/>
  <c r="BA300" i="10"/>
  <c r="AV322" i="10"/>
  <c r="AZ100" i="10"/>
  <c r="W322" i="10"/>
  <c r="AZ322" i="10" s="1"/>
  <c r="BD322" i="10"/>
  <c r="BB116" i="10"/>
  <c r="AV235" i="10"/>
  <c r="BD235" i="10"/>
  <c r="AY119" i="10"/>
  <c r="V257" i="10"/>
  <c r="AY257" i="10" s="1"/>
  <c r="BC119" i="10"/>
  <c r="Z257" i="10"/>
  <c r="BC257" i="10" s="1"/>
  <c r="AX279" i="10"/>
  <c r="BB279" i="10"/>
  <c r="S323" i="10"/>
  <c r="AV323" i="10" s="1"/>
  <c r="W323" i="10"/>
  <c r="AZ323" i="10" s="1"/>
  <c r="BD122" i="10"/>
  <c r="AA323" i="10"/>
  <c r="BD323" i="10" s="1"/>
  <c r="BB29" i="10"/>
  <c r="BB33" i="10"/>
  <c r="W35" i="10"/>
  <c r="AA35" i="10"/>
  <c r="AX315" i="10"/>
  <c r="BD271" i="10"/>
  <c r="BA249" i="10"/>
  <c r="BB227" i="10"/>
  <c r="AY205" i="10"/>
  <c r="AB29" i="10"/>
  <c r="AB33" i="10"/>
  <c r="Y191" i="10"/>
  <c r="BB191" i="10" s="1"/>
  <c r="AV257" i="10"/>
  <c r="AZ119" i="10"/>
  <c r="W257" i="10"/>
  <c r="AZ257" i="10" s="1"/>
  <c r="AY279" i="10"/>
  <c r="BC120" i="10"/>
  <c r="Z279" i="10"/>
  <c r="BC279" i="10" s="1"/>
  <c r="BB301" i="10"/>
  <c r="AC122" i="10"/>
  <c r="T323" i="10"/>
  <c r="BA122" i="10"/>
  <c r="X323" i="10"/>
  <c r="BA323" i="10" s="1"/>
  <c r="AX293" i="10"/>
  <c r="BD249" i="10"/>
  <c r="AZ249" i="10"/>
  <c r="BA227" i="10"/>
  <c r="AW227" i="10"/>
  <c r="BB205" i="10"/>
  <c r="AX205" i="10"/>
  <c r="AA163" i="10"/>
  <c r="W163" i="10"/>
  <c r="AY169" i="10"/>
  <c r="T191" i="10"/>
  <c r="AW191" i="10" s="1"/>
  <c r="AB115" i="10"/>
  <c r="U123" i="10"/>
  <c r="Y123" i="10"/>
  <c r="AB117" i="10"/>
  <c r="AV118" i="10"/>
  <c r="BD118" i="10"/>
  <c r="B122" i="10"/>
  <c r="AX119" i="10"/>
  <c r="BB119" i="10"/>
  <c r="AB119" i="10"/>
  <c r="AX120" i="10"/>
  <c r="BB120" i="10"/>
  <c r="AB120" i="10"/>
  <c r="S123" i="10"/>
  <c r="W123" i="10"/>
  <c r="AA123" i="10"/>
  <c r="V123" i="10"/>
  <c r="Z123" i="10"/>
  <c r="AB121" i="10"/>
  <c r="AV122" i="10"/>
  <c r="T123" i="10"/>
  <c r="X123" i="10"/>
  <c r="AB122" i="10"/>
  <c r="AP116" i="10"/>
  <c r="BC116" i="10"/>
  <c r="AQ116" i="10"/>
  <c r="AJ152" i="10" s="1"/>
  <c r="AJ153" i="10" s="1"/>
  <c r="AP117" i="10"/>
  <c r="AQ117" i="10"/>
  <c r="AK152" i="10" s="1"/>
  <c r="AK153" i="10" s="1"/>
  <c r="AN123" i="10"/>
  <c r="AP118" i="10"/>
  <c r="BC118" i="10"/>
  <c r="AJ123" i="10"/>
  <c r="AQ118" i="10"/>
  <c r="AL152" i="10" s="1"/>
  <c r="AL153" i="10" s="1"/>
  <c r="AP119" i="10"/>
  <c r="AP120" i="10"/>
  <c r="AY120" i="10"/>
  <c r="AG123" i="10"/>
  <c r="AK123" i="10"/>
  <c r="AO123" i="10"/>
  <c r="AW121" i="10"/>
  <c r="AQ121" i="10"/>
  <c r="AO152" i="10" s="1"/>
  <c r="AO153" i="10" s="1"/>
  <c r="AV121" i="10"/>
  <c r="AZ121" i="10"/>
  <c r="BD121" i="10"/>
  <c r="AQ122" i="10"/>
  <c r="AP152" i="10" s="1"/>
  <c r="AP153" i="10" s="1"/>
  <c r="AW122" i="10"/>
  <c r="AH123" i="10"/>
  <c r="AL123" i="10"/>
  <c r="AZ122" i="10"/>
  <c r="AB94" i="10"/>
  <c r="AC94" i="10"/>
  <c r="AV96" i="10"/>
  <c r="BA96" i="10"/>
  <c r="AC96" i="10"/>
  <c r="AB97" i="10"/>
  <c r="BB98" i="10"/>
  <c r="AB98" i="10"/>
  <c r="AY98" i="10"/>
  <c r="BC98" i="10"/>
  <c r="AC98" i="10"/>
  <c r="L100" i="10"/>
  <c r="BC99" i="10"/>
  <c r="V101" i="10"/>
  <c r="Z101" i="10"/>
  <c r="S101" i="10"/>
  <c r="W101" i="10"/>
  <c r="AA101" i="10"/>
  <c r="T101" i="10"/>
  <c r="X101" i="10"/>
  <c r="AB99" i="10"/>
  <c r="AC99" i="10"/>
  <c r="BA100" i="10"/>
  <c r="Y101" i="10"/>
  <c r="AB100" i="10"/>
  <c r="AC100" i="10"/>
  <c r="AX93" i="10"/>
  <c r="AQ93" i="10"/>
  <c r="AI150" i="10" s="1"/>
  <c r="AI151" i="10" s="1"/>
  <c r="AQ94" i="10"/>
  <c r="AJ150" i="10" s="1"/>
  <c r="AJ151" i="10" s="1"/>
  <c r="AW94" i="10"/>
  <c r="AZ94" i="10"/>
  <c r="AV94" i="10"/>
  <c r="AJ101" i="10"/>
  <c r="AN101" i="10"/>
  <c r="AQ95" i="10"/>
  <c r="AK150" i="10" s="1"/>
  <c r="AK151" i="10" s="1"/>
  <c r="AZ95" i="10"/>
  <c r="BD95" i="10"/>
  <c r="AP95" i="10"/>
  <c r="AP96" i="10"/>
  <c r="AZ96" i="10"/>
  <c r="AW97" i="10"/>
  <c r="BB97" i="10"/>
  <c r="BA98" i="10"/>
  <c r="AW99" i="10"/>
  <c r="AG101" i="10"/>
  <c r="AK101" i="10"/>
  <c r="AO101" i="10"/>
  <c r="AL101" i="10"/>
  <c r="AP99" i="10"/>
  <c r="AP100" i="10"/>
  <c r="AX100" i="10"/>
  <c r="AQ100" i="10"/>
  <c r="AP150" i="10" s="1"/>
  <c r="AP151" i="10" s="1"/>
  <c r="AB73" i="10"/>
  <c r="AY74" i="10"/>
  <c r="BC74" i="10"/>
  <c r="AB74" i="10"/>
  <c r="AB75" i="10"/>
  <c r="BA76" i="10"/>
  <c r="T79" i="10"/>
  <c r="X79" i="10"/>
  <c r="U79" i="10"/>
  <c r="Y79" i="10"/>
  <c r="AB77" i="10"/>
  <c r="S79" i="10"/>
  <c r="W79" i="10"/>
  <c r="AA79" i="10"/>
  <c r="AB78" i="10"/>
  <c r="V79" i="10"/>
  <c r="Z79" i="10"/>
  <c r="AP72" i="10"/>
  <c r="BD72" i="10"/>
  <c r="AP73" i="10"/>
  <c r="AP74" i="10"/>
  <c r="AP75" i="10"/>
  <c r="AW76" i="10"/>
  <c r="AZ76" i="10"/>
  <c r="BD76" i="10"/>
  <c r="AG79" i="10"/>
  <c r="AK79" i="10"/>
  <c r="AO79" i="10"/>
  <c r="AH79" i="10"/>
  <c r="AL79" i="10"/>
  <c r="AV77" i="10"/>
  <c r="AZ77" i="10"/>
  <c r="BD77" i="10"/>
  <c r="B88" i="10"/>
  <c r="AJ79" i="10"/>
  <c r="AN79" i="10"/>
  <c r="AP78" i="10"/>
  <c r="AQ78" i="10"/>
  <c r="AP148" i="10" s="1"/>
  <c r="AP149" i="10" s="1"/>
  <c r="BC49" i="10"/>
  <c r="B56" i="10"/>
  <c r="BA50" i="10"/>
  <c r="AW51" i="10"/>
  <c r="BA51" i="10"/>
  <c r="AB51" i="10"/>
  <c r="AC51" i="10"/>
  <c r="BB52" i="10"/>
  <c r="AY52" i="10"/>
  <c r="BC52" i="10"/>
  <c r="AC52" i="10"/>
  <c r="BA53" i="10"/>
  <c r="AB53" i="10"/>
  <c r="AC53" i="10"/>
  <c r="AV54" i="10"/>
  <c r="AC54" i="10"/>
  <c r="S57" i="10"/>
  <c r="W57" i="10"/>
  <c r="AA57" i="10"/>
  <c r="T57" i="10"/>
  <c r="X57" i="10"/>
  <c r="U57" i="10"/>
  <c r="Y57" i="10"/>
  <c r="AB55" i="10"/>
  <c r="AC55" i="10"/>
  <c r="V57" i="10"/>
  <c r="Z57" i="10"/>
  <c r="AB56" i="10"/>
  <c r="AC56" i="10"/>
  <c r="O58" i="10"/>
  <c r="O66" i="10" s="1"/>
  <c r="AP49" i="10"/>
  <c r="AP50" i="10"/>
  <c r="AZ50" i="10"/>
  <c r="AP51" i="10"/>
  <c r="AQ52" i="10"/>
  <c r="AL146" i="10" s="1"/>
  <c r="AL147" i="10" s="1"/>
  <c r="AP52" i="10"/>
  <c r="AP53" i="10"/>
  <c r="AW53" i="10"/>
  <c r="AH57" i="10"/>
  <c r="AL57" i="10"/>
  <c r="AP54" i="10"/>
  <c r="AQ54" i="10"/>
  <c r="AN146" i="10" s="1"/>
  <c r="AN147" i="10" s="1"/>
  <c r="BC54" i="10"/>
  <c r="AP55" i="10"/>
  <c r="AI57" i="10"/>
  <c r="AM57" i="10"/>
  <c r="AQ56" i="10"/>
  <c r="AP146" i="10" s="1"/>
  <c r="AP147" i="10" s="1"/>
  <c r="AY56" i="10"/>
  <c r="AJ57" i="10"/>
  <c r="AN57" i="10"/>
  <c r="AC27" i="10"/>
  <c r="AC30" i="10"/>
  <c r="AC31" i="10"/>
  <c r="AC32" i="10"/>
  <c r="AV29" i="10"/>
  <c r="AZ29" i="10"/>
  <c r="BD29" i="10"/>
  <c r="AZ33" i="10"/>
  <c r="AV27" i="10"/>
  <c r="AV30" i="10"/>
  <c r="AY28" i="10"/>
  <c r="BC28" i="10"/>
  <c r="AW29" i="10"/>
  <c r="AV33" i="10"/>
  <c r="BD33" i="10"/>
  <c r="AB52" i="10"/>
  <c r="AZ115" i="10"/>
  <c r="AW118" i="10"/>
  <c r="BA116" i="10"/>
  <c r="BA120" i="10"/>
  <c r="AC115" i="10"/>
  <c r="AC116" i="10"/>
  <c r="AC117" i="10"/>
  <c r="AC118" i="10"/>
  <c r="AC119" i="10"/>
  <c r="AC120" i="10"/>
  <c r="AC121" i="10"/>
  <c r="AZ98" i="10"/>
  <c r="AC93" i="10"/>
  <c r="AC97" i="10"/>
  <c r="U101" i="10"/>
  <c r="AV98" i="10"/>
  <c r="BD98" i="10"/>
  <c r="AC95" i="10"/>
  <c r="AV95" i="10"/>
  <c r="AW72" i="10"/>
  <c r="BA74" i="10"/>
  <c r="AV75" i="10"/>
  <c r="AZ75" i="10"/>
  <c r="BD75" i="10"/>
  <c r="BA78" i="10"/>
  <c r="AC71" i="10"/>
  <c r="AC72" i="10"/>
  <c r="AC73" i="10"/>
  <c r="AC74" i="10"/>
  <c r="AC75" i="10"/>
  <c r="AC76" i="10"/>
  <c r="AC77" i="10"/>
  <c r="AC78" i="10"/>
  <c r="BA75" i="10"/>
  <c r="AZ52" i="10"/>
  <c r="BD55" i="10"/>
  <c r="AV49" i="10"/>
  <c r="AZ49" i="10"/>
  <c r="BD49" i="10"/>
  <c r="AW52" i="10"/>
  <c r="AW55" i="10"/>
  <c r="BA55" i="10"/>
  <c r="AZ56" i="10"/>
  <c r="BD56" i="10"/>
  <c r="AC49" i="10"/>
  <c r="BD52" i="10"/>
  <c r="AZ55" i="10"/>
  <c r="AQ115" i="10"/>
  <c r="AI152" i="10" s="1"/>
  <c r="AI153" i="10" s="1"/>
  <c r="AQ120" i="10"/>
  <c r="AN152" i="10" s="1"/>
  <c r="AN153" i="10" s="1"/>
  <c r="AI123" i="10"/>
  <c r="AW115" i="10"/>
  <c r="BA115" i="10"/>
  <c r="AX118" i="10"/>
  <c r="AW119" i="10"/>
  <c r="AX122" i="10"/>
  <c r="AQ119" i="10"/>
  <c r="AM152" i="10" s="1"/>
  <c r="AM153" i="10" s="1"/>
  <c r="AM123" i="10"/>
  <c r="AW116" i="10"/>
  <c r="AW120" i="10"/>
  <c r="AP115" i="10"/>
  <c r="AP93" i="10"/>
  <c r="AP97" i="10"/>
  <c r="AP98" i="10"/>
  <c r="AH101" i="10"/>
  <c r="AV93" i="10"/>
  <c r="AZ93" i="10"/>
  <c r="BD93" i="10"/>
  <c r="AW96" i="10"/>
  <c r="AW100" i="10"/>
  <c r="AV71" i="10"/>
  <c r="AZ71" i="10"/>
  <c r="BD71" i="10"/>
  <c r="AW74" i="10"/>
  <c r="AW78" i="10"/>
  <c r="AQ71" i="10"/>
  <c r="AI148" i="10" s="1"/>
  <c r="AI149" i="10" s="1"/>
  <c r="AQ72" i="10"/>
  <c r="AJ148" i="10" s="1"/>
  <c r="AJ149" i="10" s="1"/>
  <c r="AQ73" i="10"/>
  <c r="AK148" i="10" s="1"/>
  <c r="AK149" i="10" s="1"/>
  <c r="AQ74" i="10"/>
  <c r="AL148" i="10" s="1"/>
  <c r="AL149" i="10" s="1"/>
  <c r="AQ75" i="10"/>
  <c r="AM148" i="10" s="1"/>
  <c r="AM149" i="10" s="1"/>
  <c r="AQ76" i="10"/>
  <c r="AN148" i="10" s="1"/>
  <c r="AN149" i="10" s="1"/>
  <c r="AQ77" i="10"/>
  <c r="AO148" i="10" s="1"/>
  <c r="AO149" i="10" s="1"/>
  <c r="AW71" i="10"/>
  <c r="BA71" i="10"/>
  <c r="AW75" i="10"/>
  <c r="AP71" i="10"/>
  <c r="AW50" i="10"/>
  <c r="AV51" i="10"/>
  <c r="AW54" i="10"/>
  <c r="AV55" i="10"/>
  <c r="AQ49" i="10"/>
  <c r="AI146" i="10" s="1"/>
  <c r="AI147" i="10" s="1"/>
  <c r="AQ51" i="10"/>
  <c r="AK146" i="10" s="1"/>
  <c r="AK147" i="10" s="1"/>
  <c r="AQ55" i="10"/>
  <c r="AO146" i="10" s="1"/>
  <c r="AO147" i="10" s="1"/>
  <c r="AV52" i="10"/>
  <c r="AV56" i="10"/>
  <c r="AV28" i="10"/>
  <c r="AV32" i="10"/>
  <c r="AP29" i="10"/>
  <c r="AP33" i="10"/>
  <c r="AH35" i="10"/>
  <c r="AW28" i="10"/>
  <c r="AW32" i="10"/>
  <c r="B40" i="10"/>
  <c r="B44" i="10" s="1"/>
  <c r="O124" i="10"/>
  <c r="O132" i="10" s="1"/>
  <c r="B132" i="10"/>
  <c r="O114" i="10"/>
  <c r="O122" i="10" s="1"/>
  <c r="B110" i="10"/>
  <c r="B100" i="10"/>
  <c r="O92" i="10"/>
  <c r="O100" i="10" s="1"/>
  <c r="L78" i="10"/>
  <c r="L66" i="10"/>
  <c r="B66" i="10"/>
  <c r="L56" i="10"/>
  <c r="L44" i="10"/>
  <c r="L122" i="10"/>
  <c r="L132" i="10"/>
  <c r="O110" i="10"/>
  <c r="N110" i="10"/>
  <c r="L110" i="10"/>
  <c r="M110" i="10" s="1"/>
  <c r="O88" i="10"/>
  <c r="B78" i="10"/>
  <c r="O70" i="10"/>
  <c r="O78" i="10" s="1"/>
  <c r="N88" i="10"/>
  <c r="L88" i="10"/>
  <c r="N56" i="10"/>
  <c r="O44" i="10"/>
  <c r="O26" i="10"/>
  <c r="O34" i="10" s="1"/>
  <c r="N44" i="10"/>
  <c r="AI13" i="10"/>
  <c r="L22" i="10"/>
  <c r="BD12" i="10"/>
  <c r="AZ12" i="10"/>
  <c r="AV12" i="10"/>
  <c r="BA11" i="10"/>
  <c r="AW11" i="10"/>
  <c r="BB10" i="10"/>
  <c r="AX10" i="10"/>
  <c r="BC9" i="10"/>
  <c r="AY9" i="10"/>
  <c r="BD8" i="10"/>
  <c r="AZ8" i="10"/>
  <c r="AV8" i="10"/>
  <c r="BA7" i="10"/>
  <c r="AW7" i="10"/>
  <c r="BB6" i="10"/>
  <c r="AX6" i="10"/>
  <c r="B12" i="10"/>
  <c r="M12" i="10" s="1"/>
  <c r="BC12" i="10"/>
  <c r="AY12" i="10"/>
  <c r="BD11" i="10"/>
  <c r="AZ11" i="10"/>
  <c r="AV11" i="10"/>
  <c r="BA10" i="10"/>
  <c r="AW10" i="10"/>
  <c r="BB9" i="10"/>
  <c r="AX9" i="10"/>
  <c r="BC8" i="10"/>
  <c r="AY8" i="10"/>
  <c r="BD7" i="10"/>
  <c r="AZ7" i="10"/>
  <c r="AV7" i="10"/>
  <c r="AO13" i="10"/>
  <c r="AK13" i="10"/>
  <c r="AG13" i="10"/>
  <c r="AL13" i="10"/>
  <c r="AH13" i="10"/>
  <c r="AM13" i="10"/>
  <c r="AN13" i="10"/>
  <c r="AJ13" i="10"/>
  <c r="B22" i="10"/>
  <c r="O12" i="10"/>
  <c r="W13" i="10"/>
  <c r="S13" i="10"/>
  <c r="AZ5" i="10"/>
  <c r="Z13" i="10"/>
  <c r="V13" i="10"/>
  <c r="N12" i="10"/>
  <c r="X13" i="10"/>
  <c r="T13" i="10"/>
  <c r="Y13" i="10"/>
  <c r="U13" i="10"/>
  <c r="N22" i="10"/>
  <c r="AX5" i="10"/>
  <c r="BB5" i="10"/>
  <c r="AW6" i="10"/>
  <c r="BA6" i="10"/>
  <c r="AY5" i="10"/>
  <c r="BC5" i="10"/>
  <c r="AA13" i="10"/>
  <c r="AC5" i="10"/>
  <c r="AI163" i="10"/>
  <c r="T324" i="10"/>
  <c r="AA317" i="10"/>
  <c r="Z317" i="10"/>
  <c r="X317" i="10"/>
  <c r="V317" i="10"/>
  <c r="AC315" i="10"/>
  <c r="AD315" i="10" s="1"/>
  <c r="AA302" i="10"/>
  <c r="X302" i="10"/>
  <c r="T302" i="10"/>
  <c r="S302" i="10"/>
  <c r="AA295" i="10"/>
  <c r="Y295" i="10"/>
  <c r="X295" i="10"/>
  <c r="W295" i="10"/>
  <c r="S295" i="10"/>
  <c r="AA280" i="10"/>
  <c r="Y280" i="10"/>
  <c r="X280" i="10"/>
  <c r="W280" i="10"/>
  <c r="V280" i="10"/>
  <c r="Y273" i="10"/>
  <c r="X273" i="10"/>
  <c r="T273" i="10"/>
  <c r="AA258" i="10"/>
  <c r="X258" i="10"/>
  <c r="U258" i="10"/>
  <c r="T258" i="10"/>
  <c r="S258" i="10"/>
  <c r="Z251" i="10"/>
  <c r="V251" i="10"/>
  <c r="T251" i="10"/>
  <c r="AC249" i="10"/>
  <c r="AD249" i="10" s="1"/>
  <c r="AB249" i="10"/>
  <c r="Z236" i="10"/>
  <c r="Y236" i="10"/>
  <c r="X236" i="10"/>
  <c r="W236" i="10"/>
  <c r="V236" i="10"/>
  <c r="U236" i="10"/>
  <c r="AC234" i="10"/>
  <c r="AD234" i="10" s="1"/>
  <c r="AA229" i="10"/>
  <c r="Z229" i="10"/>
  <c r="W229" i="10"/>
  <c r="V229" i="10"/>
  <c r="AC227" i="10"/>
  <c r="AD227" i="10" s="1"/>
  <c r="AA214" i="10"/>
  <c r="X214" i="10"/>
  <c r="W214" i="10"/>
  <c r="U214" i="10"/>
  <c r="S214" i="10"/>
  <c r="AC213" i="10"/>
  <c r="AD213" i="10" s="1"/>
  <c r="AB213" i="10"/>
  <c r="AA207" i="10"/>
  <c r="W207" i="10"/>
  <c r="V207" i="10"/>
  <c r="S207" i="10"/>
  <c r="AC206" i="10"/>
  <c r="AD206" i="10" s="1"/>
  <c r="AB206" i="10"/>
  <c r="AA192" i="10"/>
  <c r="Z192" i="10"/>
  <c r="W192" i="10"/>
  <c r="V192" i="10"/>
  <c r="U192" i="10"/>
  <c r="S192" i="10"/>
  <c r="Y185" i="10"/>
  <c r="X185" i="10"/>
  <c r="V185" i="10"/>
  <c r="AP339" i="10"/>
  <c r="AN324" i="10"/>
  <c r="AL324" i="10"/>
  <c r="AK324" i="10"/>
  <c r="AJ324" i="10"/>
  <c r="AI324" i="10"/>
  <c r="AO317" i="10"/>
  <c r="AM317" i="10"/>
  <c r="AL317" i="10"/>
  <c r="AK317" i="10"/>
  <c r="AI317" i="10"/>
  <c r="AH317" i="10"/>
  <c r="AQ316" i="10"/>
  <c r="AR316" i="10" s="1"/>
  <c r="AQ314" i="10"/>
  <c r="AR314" i="10" s="1"/>
  <c r="AP314" i="10"/>
  <c r="AO302" i="10"/>
  <c r="AN302" i="10"/>
  <c r="AM302" i="10"/>
  <c r="AK302" i="10"/>
  <c r="AJ302" i="10"/>
  <c r="AI302" i="10"/>
  <c r="AG302" i="10"/>
  <c r="AO295" i="10"/>
  <c r="AN295" i="10"/>
  <c r="AM295" i="10"/>
  <c r="AL295" i="10"/>
  <c r="AK295" i="10"/>
  <c r="AJ295" i="10"/>
  <c r="AI295" i="10"/>
  <c r="AH295" i="10"/>
  <c r="AG295" i="10"/>
  <c r="AQ294" i="10"/>
  <c r="AR294" i="10" s="1"/>
  <c r="AP294" i="10"/>
  <c r="AQ292" i="10"/>
  <c r="AR292" i="10" s="1"/>
  <c r="AP292" i="10"/>
  <c r="AO280" i="10"/>
  <c r="AN280" i="10"/>
  <c r="AL280" i="10"/>
  <c r="AK280" i="10"/>
  <c r="AI280" i="10"/>
  <c r="AG280" i="10"/>
  <c r="AQ279" i="10"/>
  <c r="AR279" i="10" s="1"/>
  <c r="AP279" i="10"/>
  <c r="AO273" i="10"/>
  <c r="AI273" i="10"/>
  <c r="AG273" i="10"/>
  <c r="AQ270" i="10"/>
  <c r="AR270" i="10" s="1"/>
  <c r="AP270" i="10"/>
  <c r="AO258" i="10"/>
  <c r="AM258" i="10"/>
  <c r="AJ258" i="10"/>
  <c r="AG258" i="10"/>
  <c r="AO251" i="10"/>
  <c r="AL251" i="10"/>
  <c r="AK251" i="10"/>
  <c r="AQ248" i="10"/>
  <c r="AR248" i="10" s="1"/>
  <c r="AP248" i="10"/>
  <c r="AN236" i="10"/>
  <c r="AL236" i="10"/>
  <c r="AI236" i="10"/>
  <c r="AG236" i="10"/>
  <c r="AM229" i="10"/>
  <c r="AL229" i="10"/>
  <c r="AK229" i="10"/>
  <c r="AH229" i="10"/>
  <c r="AG229" i="10"/>
  <c r="AQ228" i="10"/>
  <c r="AR228" i="10" s="1"/>
  <c r="AP228" i="10"/>
  <c r="AQ226" i="10"/>
  <c r="AR226" i="10" s="1"/>
  <c r="AP226" i="10"/>
  <c r="AN214" i="10"/>
  <c r="AJ214" i="10"/>
  <c r="AM207" i="10"/>
  <c r="AI207" i="10"/>
  <c r="AG207" i="10"/>
  <c r="AQ204" i="10"/>
  <c r="AR204" i="10" s="1"/>
  <c r="AP204" i="10"/>
  <c r="AL192" i="10"/>
  <c r="AH192" i="10"/>
  <c r="AN185" i="10"/>
  <c r="AK185" i="10"/>
  <c r="AJ185" i="10"/>
  <c r="AQ182" i="10"/>
  <c r="AR182" i="10" s="1"/>
  <c r="AO170" i="10"/>
  <c r="AL170" i="10"/>
  <c r="AK170" i="10"/>
  <c r="AH170" i="10"/>
  <c r="AG170" i="10"/>
  <c r="AL163" i="10"/>
  <c r="U324" i="10" l="1"/>
  <c r="AP300" i="10"/>
  <c r="AN192" i="10"/>
  <c r="AN196" i="10" s="1"/>
  <c r="AM214" i="10"/>
  <c r="AM215" i="10" s="1"/>
  <c r="AK163" i="10"/>
  <c r="AJ273" i="10"/>
  <c r="AK273" i="10"/>
  <c r="AK284" i="10" s="1"/>
  <c r="S36" i="10"/>
  <c r="Y229" i="10"/>
  <c r="Y240" i="10" s="1"/>
  <c r="S251" i="10"/>
  <c r="S252" i="10" s="1"/>
  <c r="AA251" i="10"/>
  <c r="AA262" i="10" s="1"/>
  <c r="Z273" i="10"/>
  <c r="AC277" i="10"/>
  <c r="AD277" i="10" s="1"/>
  <c r="Y251" i="10"/>
  <c r="M88" i="10"/>
  <c r="AB182" i="10"/>
  <c r="W185" i="10"/>
  <c r="W196" i="10" s="1"/>
  <c r="AB272" i="10"/>
  <c r="U148" i="10"/>
  <c r="U149" i="10" s="1"/>
  <c r="AJ251" i="10"/>
  <c r="AJ262" i="10" s="1"/>
  <c r="AP299" i="10"/>
  <c r="Z214" i="10"/>
  <c r="AB256" i="10"/>
  <c r="V258" i="10"/>
  <c r="V262" i="10" s="1"/>
  <c r="U150" i="10"/>
  <c r="U151" i="10" s="1"/>
  <c r="U152" i="10"/>
  <c r="U153" i="10" s="1"/>
  <c r="AB234" i="10"/>
  <c r="AJ170" i="10"/>
  <c r="AJ174" i="10" s="1"/>
  <c r="AQ299" i="10"/>
  <c r="AR299" i="10" s="1"/>
  <c r="M122" i="10"/>
  <c r="AP123" i="10"/>
  <c r="AN125" i="10" s="1"/>
  <c r="AG185" i="10"/>
  <c r="M132" i="10"/>
  <c r="M56" i="10"/>
  <c r="AC13" i="10"/>
  <c r="M66" i="10"/>
  <c r="AH138" i="10"/>
  <c r="AO138" i="10"/>
  <c r="M22" i="10"/>
  <c r="M44" i="10"/>
  <c r="M78" i="10"/>
  <c r="AJ138" i="10"/>
  <c r="AL138" i="10"/>
  <c r="AI138" i="10"/>
  <c r="W174" i="10"/>
  <c r="AN138" i="10"/>
  <c r="AG138" i="10"/>
  <c r="M34" i="10"/>
  <c r="AM138" i="10"/>
  <c r="AK138" i="10"/>
  <c r="W138" i="10"/>
  <c r="U138" i="10"/>
  <c r="Y138" i="10"/>
  <c r="X138" i="10"/>
  <c r="M100" i="10"/>
  <c r="T138" i="10"/>
  <c r="Z138" i="10"/>
  <c r="AA138" i="10"/>
  <c r="V138" i="10"/>
  <c r="AB168" i="10"/>
  <c r="S138" i="10"/>
  <c r="AM251" i="10"/>
  <c r="AI192" i="10"/>
  <c r="AI196" i="10" s="1"/>
  <c r="U207" i="10"/>
  <c r="U218" i="10" s="1"/>
  <c r="U229" i="10"/>
  <c r="U240" i="10" s="1"/>
  <c r="AR77" i="10"/>
  <c r="AR73" i="10"/>
  <c r="AD49" i="10"/>
  <c r="U146" i="10"/>
  <c r="U147" i="10" s="1"/>
  <c r="AD78" i="10"/>
  <c r="AB148" i="10"/>
  <c r="AB149" i="10" s="1"/>
  <c r="AD74" i="10"/>
  <c r="X148" i="10"/>
  <c r="X149" i="10" s="1"/>
  <c r="AD93" i="10"/>
  <c r="AD32" i="10"/>
  <c r="Z144" i="10"/>
  <c r="Z145" i="10" s="1"/>
  <c r="AR56" i="10"/>
  <c r="AD56" i="10"/>
  <c r="AB146" i="10"/>
  <c r="AB147" i="10" s="1"/>
  <c r="AD55" i="10"/>
  <c r="AA146" i="10"/>
  <c r="AA147" i="10" s="1"/>
  <c r="AR32" i="10"/>
  <c r="AR28" i="10"/>
  <c r="AD33" i="10"/>
  <c r="AA144" i="10"/>
  <c r="AA145" i="10" s="1"/>
  <c r="AR55" i="10"/>
  <c r="AR76" i="10"/>
  <c r="AR72" i="10"/>
  <c r="AD77" i="10"/>
  <c r="AA148" i="10"/>
  <c r="AA149" i="10" s="1"/>
  <c r="AD73" i="10"/>
  <c r="W148" i="10"/>
  <c r="W149" i="10" s="1"/>
  <c r="AD31" i="10"/>
  <c r="Y144" i="10"/>
  <c r="Y145" i="10" s="1"/>
  <c r="AR52" i="10"/>
  <c r="AD54" i="10"/>
  <c r="Z146" i="10"/>
  <c r="Z147" i="10" s="1"/>
  <c r="AR100" i="10"/>
  <c r="AD100" i="10"/>
  <c r="AB150" i="10"/>
  <c r="AB151" i="10" s="1"/>
  <c r="AD98" i="10"/>
  <c r="Z150" i="10"/>
  <c r="Z151" i="10" s="1"/>
  <c r="AD34" i="10"/>
  <c r="AB144" i="10"/>
  <c r="AB145" i="10" s="1"/>
  <c r="AR97" i="10"/>
  <c r="AR31" i="10"/>
  <c r="AR27" i="10"/>
  <c r="AR34" i="10"/>
  <c r="AR30" i="10"/>
  <c r="AR29" i="10"/>
  <c r="AR51" i="10"/>
  <c r="AR75" i="10"/>
  <c r="AR71" i="10"/>
  <c r="AD76" i="10"/>
  <c r="Z148" i="10"/>
  <c r="Z149" i="10" s="1"/>
  <c r="AD72" i="10"/>
  <c r="V148" i="10"/>
  <c r="V149" i="10" s="1"/>
  <c r="AD30" i="10"/>
  <c r="X144" i="10"/>
  <c r="X145" i="10" s="1"/>
  <c r="AR54" i="10"/>
  <c r="AD52" i="10"/>
  <c r="X146" i="10"/>
  <c r="X147" i="10" s="1"/>
  <c r="AD51" i="10"/>
  <c r="W146" i="10"/>
  <c r="W147" i="10" s="1"/>
  <c r="AR78" i="10"/>
  <c r="AR94" i="10"/>
  <c r="AD99" i="10"/>
  <c r="AA150" i="10"/>
  <c r="AA151" i="10" s="1"/>
  <c r="AR98" i="10"/>
  <c r="AR50" i="10"/>
  <c r="AD28" i="10"/>
  <c r="V144" i="10"/>
  <c r="V145" i="10" s="1"/>
  <c r="AR49" i="10"/>
  <c r="AR74" i="10"/>
  <c r="AD75" i="10"/>
  <c r="Y148" i="10"/>
  <c r="Y149" i="10" s="1"/>
  <c r="AD71" i="10"/>
  <c r="AD95" i="10"/>
  <c r="W150" i="10"/>
  <c r="W151" i="10" s="1"/>
  <c r="AD97" i="10"/>
  <c r="Y150" i="10"/>
  <c r="Y151" i="10" s="1"/>
  <c r="AD27" i="10"/>
  <c r="U144" i="10"/>
  <c r="U145" i="10" s="1"/>
  <c r="AD53" i="10"/>
  <c r="Y146" i="10"/>
  <c r="Y147" i="10" s="1"/>
  <c r="AR95" i="10"/>
  <c r="AR93" i="10"/>
  <c r="AD96" i="10"/>
  <c r="X150" i="10"/>
  <c r="X151" i="10" s="1"/>
  <c r="AD94" i="10"/>
  <c r="V150" i="10"/>
  <c r="V151" i="10" s="1"/>
  <c r="AD29" i="10"/>
  <c r="W144" i="10"/>
  <c r="W145" i="10" s="1"/>
  <c r="AR53" i="10"/>
  <c r="AD50" i="10"/>
  <c r="V146" i="10"/>
  <c r="V147" i="10" s="1"/>
  <c r="AR96" i="10"/>
  <c r="AR99" i="10"/>
  <c r="AR33" i="10"/>
  <c r="AD119" i="10"/>
  <c r="Y152" i="10"/>
  <c r="Y153" i="10" s="1"/>
  <c r="AD115" i="10"/>
  <c r="AD122" i="10"/>
  <c r="AB152" i="10"/>
  <c r="AB153" i="10" s="1"/>
  <c r="AD118" i="10"/>
  <c r="X152" i="10"/>
  <c r="X153" i="10" s="1"/>
  <c r="AD121" i="10"/>
  <c r="AA152" i="10"/>
  <c r="AA153" i="10" s="1"/>
  <c r="AD117" i="10"/>
  <c r="W152" i="10"/>
  <c r="W153" i="10" s="1"/>
  <c r="AD120" i="10"/>
  <c r="Z152" i="10"/>
  <c r="Z153" i="10" s="1"/>
  <c r="AD116" i="10"/>
  <c r="V152" i="10"/>
  <c r="V153" i="10" s="1"/>
  <c r="AR117" i="10"/>
  <c r="AR120" i="10"/>
  <c r="AR119" i="10"/>
  <c r="AR115" i="10"/>
  <c r="AR122" i="10"/>
  <c r="AR121" i="10"/>
  <c r="AR118" i="10"/>
  <c r="AR116" i="10"/>
  <c r="AY13" i="10"/>
  <c r="AD5" i="10"/>
  <c r="U142" i="10"/>
  <c r="U143" i="10" s="1"/>
  <c r="BB13" i="10"/>
  <c r="BF5" i="10"/>
  <c r="AX142" i="10" s="1"/>
  <c r="AX143" i="10" s="1"/>
  <c r="BC13" i="10"/>
  <c r="AZ13" i="10"/>
  <c r="AQ13" i="10"/>
  <c r="AQ142" i="10" s="1"/>
  <c r="AQ143" i="10" s="1"/>
  <c r="AW13" i="10"/>
  <c r="BA13" i="10"/>
  <c r="AV13" i="10"/>
  <c r="BD13" i="10"/>
  <c r="AX13" i="10"/>
  <c r="AC271" i="10"/>
  <c r="AD271" i="10" s="1"/>
  <c r="AH185" i="10"/>
  <c r="AH280" i="10"/>
  <c r="AG281" i="10" s="1"/>
  <c r="AQ278" i="10"/>
  <c r="AR278" i="10" s="1"/>
  <c r="AM280" i="10"/>
  <c r="AM281" i="10" s="1"/>
  <c r="AC235" i="10"/>
  <c r="AD235" i="10" s="1"/>
  <c r="BF95" i="10"/>
  <c r="AZ150" i="10" s="1"/>
  <c r="AZ151" i="10" s="1"/>
  <c r="T214" i="10"/>
  <c r="AC212" i="10"/>
  <c r="AD212" i="10" s="1"/>
  <c r="AP212" i="10"/>
  <c r="AP321" i="10"/>
  <c r="AC183" i="10"/>
  <c r="AD183" i="10" s="1"/>
  <c r="AW277" i="10"/>
  <c r="AL185" i="10"/>
  <c r="AO207" i="10"/>
  <c r="AN229" i="10"/>
  <c r="AL273" i="10"/>
  <c r="T236" i="10"/>
  <c r="U280" i="10"/>
  <c r="U281" i="10" s="1"/>
  <c r="AA324" i="10"/>
  <c r="AA328" i="10" s="1"/>
  <c r="BD234" i="10"/>
  <c r="BA212" i="10"/>
  <c r="BC255" i="10"/>
  <c r="AN317" i="10"/>
  <c r="AM318" i="10" s="1"/>
  <c r="AB278" i="10"/>
  <c r="AB322" i="10"/>
  <c r="AG214" i="10"/>
  <c r="AG218" i="10" s="1"/>
  <c r="AO214" i="10"/>
  <c r="AP278" i="10"/>
  <c r="AB235" i="10"/>
  <c r="AC278" i="10"/>
  <c r="AD278" i="10" s="1"/>
  <c r="Y317" i="10"/>
  <c r="Y318" i="10" s="1"/>
  <c r="AQ233" i="10"/>
  <c r="AR233" i="10" s="1"/>
  <c r="AQ184" i="10"/>
  <c r="AR184" i="10" s="1"/>
  <c r="AI185" i="10"/>
  <c r="AQ250" i="10"/>
  <c r="AR250" i="10" s="1"/>
  <c r="AB205" i="10"/>
  <c r="W317" i="10"/>
  <c r="Y324" i="10"/>
  <c r="AC184" i="10"/>
  <c r="AD184" i="10" s="1"/>
  <c r="AP169" i="10"/>
  <c r="AM185" i="10"/>
  <c r="AK236" i="10"/>
  <c r="AG324" i="10"/>
  <c r="T192" i="10"/>
  <c r="Z295" i="10"/>
  <c r="Y296" i="10" s="1"/>
  <c r="W302" i="10"/>
  <c r="AC322" i="10"/>
  <c r="AD322" i="10" s="1"/>
  <c r="Z324" i="10"/>
  <c r="AW213" i="10"/>
  <c r="AX183" i="10"/>
  <c r="AV315" i="10"/>
  <c r="BB184" i="10"/>
  <c r="AP250" i="10"/>
  <c r="X207" i="10"/>
  <c r="AZ233" i="10"/>
  <c r="BC250" i="10"/>
  <c r="AP184" i="10"/>
  <c r="AB184" i="10"/>
  <c r="AA185" i="10"/>
  <c r="AA196" i="10" s="1"/>
  <c r="AP189" i="10"/>
  <c r="AM192" i="10"/>
  <c r="AB190" i="10"/>
  <c r="Y207" i="10"/>
  <c r="X229" i="10"/>
  <c r="X240" i="10" s="1"/>
  <c r="AC233" i="10"/>
  <c r="AD233" i="10" s="1"/>
  <c r="AA236" i="10"/>
  <c r="AA240" i="10" s="1"/>
  <c r="AB271" i="10"/>
  <c r="U273" i="10"/>
  <c r="AB321" i="10"/>
  <c r="X163" i="10"/>
  <c r="AC35" i="10"/>
  <c r="AQ167" i="10"/>
  <c r="AR167" i="10" s="1"/>
  <c r="V163" i="10"/>
  <c r="AP315" i="10"/>
  <c r="AQ293" i="10"/>
  <c r="AR293" i="10" s="1"/>
  <c r="AM324" i="10"/>
  <c r="AQ213" i="10"/>
  <c r="AR213" i="10" s="1"/>
  <c r="AX57" i="10"/>
  <c r="BE72" i="10"/>
  <c r="U36" i="10"/>
  <c r="BC101" i="10"/>
  <c r="BF73" i="10"/>
  <c r="AZ148" i="10" s="1"/>
  <c r="AZ149" i="10" s="1"/>
  <c r="BF117" i="10"/>
  <c r="AZ152" i="10" s="1"/>
  <c r="AZ153" i="10" s="1"/>
  <c r="AL174" i="10"/>
  <c r="AH163" i="10"/>
  <c r="AO185" i="10"/>
  <c r="AP293" i="10"/>
  <c r="AP295" i="10" s="1"/>
  <c r="AK297" i="10" s="1"/>
  <c r="AQ300" i="10"/>
  <c r="AR300" i="10" s="1"/>
  <c r="AH302" i="10"/>
  <c r="AL302" i="10"/>
  <c r="AG317" i="10"/>
  <c r="AC190" i="10"/>
  <c r="AD190" i="10" s="1"/>
  <c r="Y192" i="10"/>
  <c r="Y196" i="10" s="1"/>
  <c r="T229" i="10"/>
  <c r="AB233" i="10"/>
  <c r="AC256" i="10"/>
  <c r="AD256" i="10" s="1"/>
  <c r="AB270" i="10"/>
  <c r="AC272" i="10"/>
  <c r="AD272" i="10" s="1"/>
  <c r="W273" i="10"/>
  <c r="W284" i="10" s="1"/>
  <c r="AA273" i="10"/>
  <c r="AA284" i="10" s="1"/>
  <c r="T295" i="10"/>
  <c r="S296" i="10" s="1"/>
  <c r="AC321" i="10"/>
  <c r="AD321" i="10" s="1"/>
  <c r="BC205" i="10"/>
  <c r="BA205" i="10"/>
  <c r="AC168" i="10"/>
  <c r="AD168" i="10" s="1"/>
  <c r="AQ169" i="10"/>
  <c r="AR169" i="10" s="1"/>
  <c r="AQ183" i="10"/>
  <c r="AR183" i="10" s="1"/>
  <c r="AO229" i="10"/>
  <c r="AO240" i="10" s="1"/>
  <c r="AH251" i="10"/>
  <c r="AP301" i="10"/>
  <c r="AB191" i="10"/>
  <c r="AB211" i="10"/>
  <c r="V214" i="10"/>
  <c r="V218" i="10" s="1"/>
  <c r="S273" i="10"/>
  <c r="AB277" i="10"/>
  <c r="S280" i="10"/>
  <c r="S281" i="10" s="1"/>
  <c r="AB293" i="10"/>
  <c r="V324" i="10"/>
  <c r="AM80" i="10"/>
  <c r="AX249" i="10"/>
  <c r="AQ249" i="10"/>
  <c r="AR249" i="10" s="1"/>
  <c r="AQ301" i="10"/>
  <c r="AR301" i="10" s="1"/>
  <c r="AP316" i="10"/>
  <c r="AC191" i="10"/>
  <c r="AD191" i="10" s="1"/>
  <c r="AC211" i="10"/>
  <c r="AD211" i="10" s="1"/>
  <c r="AB227" i="10"/>
  <c r="S236" i="10"/>
  <c r="Z258" i="10"/>
  <c r="AC293" i="10"/>
  <c r="AD293" i="10" s="1"/>
  <c r="AC300" i="10"/>
  <c r="AD300" i="10" s="1"/>
  <c r="X324" i="10"/>
  <c r="X328" i="10" s="1"/>
  <c r="AG58" i="10"/>
  <c r="BB57" i="10"/>
  <c r="Y36" i="10"/>
  <c r="AP271" i="10"/>
  <c r="AX79" i="10"/>
  <c r="AI36" i="10"/>
  <c r="BB79" i="10"/>
  <c r="AN170" i="10"/>
  <c r="AV182" i="10"/>
  <c r="AK174" i="10"/>
  <c r="BF121" i="10"/>
  <c r="BD152" i="10" s="1"/>
  <c r="BD153" i="10" s="1"/>
  <c r="BD123" i="10"/>
  <c r="BE96" i="10"/>
  <c r="BA57" i="10"/>
  <c r="AX101" i="10"/>
  <c r="BE73" i="10"/>
  <c r="AP191" i="10"/>
  <c r="AY35" i="10"/>
  <c r="BA35" i="10"/>
  <c r="AM36" i="10"/>
  <c r="AQ205" i="10"/>
  <c r="AR205" i="10" s="1"/>
  <c r="AB183" i="10"/>
  <c r="AY57" i="10"/>
  <c r="BB123" i="10"/>
  <c r="BF9" i="10"/>
  <c r="BB142" i="10" s="1"/>
  <c r="BB143" i="10" s="1"/>
  <c r="AQ211" i="10"/>
  <c r="AR211" i="10" s="1"/>
  <c r="AB57" i="10"/>
  <c r="Y59" i="10" s="1"/>
  <c r="AY101" i="10"/>
  <c r="AP161" i="10"/>
  <c r="AP168" i="10"/>
  <c r="AJ207" i="10"/>
  <c r="AJ218" i="10" s="1"/>
  <c r="AQ227" i="10"/>
  <c r="AR227" i="10" s="1"/>
  <c r="AP235" i="10"/>
  <c r="AP256" i="10"/>
  <c r="AK258" i="10"/>
  <c r="AC279" i="10"/>
  <c r="AD279" i="10" s="1"/>
  <c r="Z280" i="10"/>
  <c r="Y302" i="10"/>
  <c r="AB316" i="10"/>
  <c r="AC323" i="10"/>
  <c r="AD323" i="10" s="1"/>
  <c r="W324" i="10"/>
  <c r="BC35" i="10"/>
  <c r="BE27" i="10"/>
  <c r="BB35" i="10"/>
  <c r="BA213" i="10"/>
  <c r="BF51" i="10"/>
  <c r="AZ146" i="10" s="1"/>
  <c r="AZ147" i="10" s="1"/>
  <c r="AP162" i="10"/>
  <c r="BA101" i="10"/>
  <c r="AQ190" i="10"/>
  <c r="AR190" i="10" s="1"/>
  <c r="AG192" i="10"/>
  <c r="AQ206" i="10"/>
  <c r="AR206" i="10" s="1"/>
  <c r="AM236" i="10"/>
  <c r="AQ271" i="10"/>
  <c r="AR271" i="10" s="1"/>
  <c r="AP277" i="10"/>
  <c r="AB228" i="10"/>
  <c r="U317" i="10"/>
  <c r="BE117" i="10"/>
  <c r="BF72" i="10"/>
  <c r="AY148" i="10" s="1"/>
  <c r="AY149" i="10" s="1"/>
  <c r="AZ123" i="10"/>
  <c r="AX35" i="10"/>
  <c r="AB35" i="10"/>
  <c r="Z37" i="10" s="1"/>
  <c r="AQ191" i="10"/>
  <c r="AR191" i="10" s="1"/>
  <c r="AK214" i="10"/>
  <c r="AP233" i="10"/>
  <c r="AH258" i="10"/>
  <c r="AQ315" i="10"/>
  <c r="AR315" i="10" s="1"/>
  <c r="AP323" i="10"/>
  <c r="AC189" i="10"/>
  <c r="AD189" i="10" s="1"/>
  <c r="AB226" i="10"/>
  <c r="W251" i="10"/>
  <c r="AB314" i="10"/>
  <c r="BF99" i="10"/>
  <c r="BD150" i="10" s="1"/>
  <c r="BD151" i="10" s="1"/>
  <c r="AQ161" i="10"/>
  <c r="AR161" i="10" s="1"/>
  <c r="AQ168" i="10"/>
  <c r="AR168" i="10" s="1"/>
  <c r="AQ189" i="10"/>
  <c r="AR189" i="10" s="1"/>
  <c r="AJ192" i="10"/>
  <c r="AP205" i="10"/>
  <c r="AK207" i="10"/>
  <c r="AL214" i="10"/>
  <c r="AI229" i="10"/>
  <c r="AQ235" i="10"/>
  <c r="AR235" i="10" s="1"/>
  <c r="AJ236" i="10"/>
  <c r="AP249" i="10"/>
  <c r="AG251" i="10"/>
  <c r="AQ256" i="10"/>
  <c r="AR256" i="10" s="1"/>
  <c r="AL258" i="10"/>
  <c r="AP272" i="10"/>
  <c r="AM273" i="10"/>
  <c r="AQ277" i="10"/>
  <c r="AR277" i="10" s="1"/>
  <c r="AJ280" i="10"/>
  <c r="AQ321" i="10"/>
  <c r="AR321" i="10" s="1"/>
  <c r="AQ323" i="10"/>
  <c r="AR323" i="10" s="1"/>
  <c r="AC182" i="10"/>
  <c r="AD182" i="10" s="1"/>
  <c r="Z185" i="10"/>
  <c r="AC205" i="10"/>
  <c r="AD205" i="10" s="1"/>
  <c r="T207" i="10"/>
  <c r="S208" i="10" s="1"/>
  <c r="Y214" i="10"/>
  <c r="AC226" i="10"/>
  <c r="AD226" i="10" s="1"/>
  <c r="AC228" i="10"/>
  <c r="AD228" i="10" s="1"/>
  <c r="X251" i="10"/>
  <c r="X262" i="10" s="1"/>
  <c r="AB255" i="10"/>
  <c r="AB257" i="10"/>
  <c r="Y258" i="10"/>
  <c r="AC270" i="10"/>
  <c r="AD270" i="10" s="1"/>
  <c r="V273" i="10"/>
  <c r="V284" i="10" s="1"/>
  <c r="AB299" i="10"/>
  <c r="AB301" i="10"/>
  <c r="U302" i="10"/>
  <c r="AC314" i="10"/>
  <c r="AD314" i="10" s="1"/>
  <c r="AC316" i="10"/>
  <c r="AD316" i="10" s="1"/>
  <c r="S324" i="10"/>
  <c r="BB101" i="10"/>
  <c r="BC271" i="10"/>
  <c r="AW323" i="10"/>
  <c r="AW271" i="10"/>
  <c r="AY315" i="10"/>
  <c r="AX211" i="10"/>
  <c r="AV183" i="10"/>
  <c r="AB79" i="10"/>
  <c r="W81" i="10" s="1"/>
  <c r="AO192" i="10"/>
  <c r="AH207" i="10"/>
  <c r="AP211" i="10"/>
  <c r="AI214" i="10"/>
  <c r="AJ229" i="10"/>
  <c r="AP234" i="10"/>
  <c r="AP255" i="10"/>
  <c r="AP257" i="10"/>
  <c r="AI258" i="10"/>
  <c r="AQ272" i="10"/>
  <c r="AR272" i="10" s="1"/>
  <c r="AJ317" i="10"/>
  <c r="AJ328" i="10" s="1"/>
  <c r="AP322" i="10"/>
  <c r="AO324" i="10"/>
  <c r="S185" i="10"/>
  <c r="X192" i="10"/>
  <c r="U193" i="10" s="1"/>
  <c r="AB204" i="10"/>
  <c r="S229" i="10"/>
  <c r="AB248" i="10"/>
  <c r="AB250" i="10"/>
  <c r="U251" i="10"/>
  <c r="U262" i="10" s="1"/>
  <c r="AC255" i="10"/>
  <c r="AD255" i="10" s="1"/>
  <c r="AC257" i="10"/>
  <c r="AD257" i="10" s="1"/>
  <c r="AB292" i="10"/>
  <c r="AB294" i="10"/>
  <c r="U295" i="10"/>
  <c r="AC299" i="10"/>
  <c r="AD299" i="10" s="1"/>
  <c r="AC301" i="10"/>
  <c r="AD301" i="10" s="1"/>
  <c r="V302" i="10"/>
  <c r="Z302" i="10"/>
  <c r="AB315" i="10"/>
  <c r="S317" i="10"/>
  <c r="AQ162" i="10"/>
  <c r="AR162" i="10" s="1"/>
  <c r="BF75" i="10"/>
  <c r="BB148" i="10" s="1"/>
  <c r="BB149" i="10" s="1"/>
  <c r="BC79" i="10"/>
  <c r="BE78" i="10"/>
  <c r="BE100" i="10"/>
  <c r="AY79" i="10"/>
  <c r="AB161" i="10"/>
  <c r="T163" i="10"/>
  <c r="BC167" i="10"/>
  <c r="AP167" i="10"/>
  <c r="AI170" i="10"/>
  <c r="AM170" i="10"/>
  <c r="AP190" i="10"/>
  <c r="AK192" i="10"/>
  <c r="AP213" i="10"/>
  <c r="AP183" i="10"/>
  <c r="AP185" i="10" s="1"/>
  <c r="AP206" i="10"/>
  <c r="AP227" i="10"/>
  <c r="AP229" i="10" s="1"/>
  <c r="AK231" i="10" s="1"/>
  <c r="AQ234" i="10"/>
  <c r="AR234" i="10" s="1"/>
  <c r="AH236" i="10"/>
  <c r="AQ255" i="10"/>
  <c r="AR255" i="10" s="1"/>
  <c r="AQ257" i="10"/>
  <c r="AR257" i="10" s="1"/>
  <c r="AB189" i="10"/>
  <c r="AC204" i="10"/>
  <c r="AD204" i="10" s="1"/>
  <c r="Z207" i="10"/>
  <c r="Z218" i="10" s="1"/>
  <c r="AB212" i="10"/>
  <c r="AC248" i="10"/>
  <c r="AD248" i="10" s="1"/>
  <c r="AC250" i="10"/>
  <c r="AD250" i="10" s="1"/>
  <c r="W258" i="10"/>
  <c r="AB279" i="10"/>
  <c r="AC292" i="10"/>
  <c r="AD292" i="10" s="1"/>
  <c r="AC294" i="10"/>
  <c r="AD294" i="10" s="1"/>
  <c r="V295" i="10"/>
  <c r="AB300" i="10"/>
  <c r="T317" i="10"/>
  <c r="T328" i="10" s="1"/>
  <c r="AB323" i="10"/>
  <c r="AM163" i="10"/>
  <c r="AC161" i="10"/>
  <c r="AD161" i="10" s="1"/>
  <c r="AC169" i="10"/>
  <c r="AD169" i="10" s="1"/>
  <c r="BE93" i="10"/>
  <c r="BF56" i="10"/>
  <c r="BE146" i="10" s="1"/>
  <c r="BE147" i="10" s="1"/>
  <c r="BE98" i="10"/>
  <c r="AZ35" i="10"/>
  <c r="AW184" i="10"/>
  <c r="AI14" i="10"/>
  <c r="U14" i="10"/>
  <c r="BC57" i="10"/>
  <c r="BE99" i="10"/>
  <c r="BD35" i="10"/>
  <c r="BE53" i="10"/>
  <c r="AY123" i="10"/>
  <c r="Y164" i="10"/>
  <c r="AB169" i="10"/>
  <c r="AV169" i="10"/>
  <c r="AB167" i="10"/>
  <c r="S170" i="10"/>
  <c r="S174" i="10" s="1"/>
  <c r="AV168" i="10"/>
  <c r="T170" i="10"/>
  <c r="S14" i="10"/>
  <c r="AG14" i="10"/>
  <c r="BE50" i="10"/>
  <c r="AB123" i="10"/>
  <c r="W125" i="10" s="1"/>
  <c r="BC161" i="10"/>
  <c r="AV167" i="10"/>
  <c r="BE76" i="10"/>
  <c r="BF94" i="10"/>
  <c r="AY150" i="10" s="1"/>
  <c r="AY151" i="10" s="1"/>
  <c r="AA170" i="10"/>
  <c r="AB162" i="10"/>
  <c r="AV162" i="10"/>
  <c r="BB323" i="10"/>
  <c r="AC162" i="10"/>
  <c r="AD162" i="10" s="1"/>
  <c r="AY161" i="10"/>
  <c r="U174" i="10"/>
  <c r="Z174" i="10"/>
  <c r="Y170" i="10"/>
  <c r="BB167" i="10"/>
  <c r="X170" i="10"/>
  <c r="BF119" i="10"/>
  <c r="BB152" i="10" s="1"/>
  <c r="BB153" i="10" s="1"/>
  <c r="AW123" i="10"/>
  <c r="U124" i="10"/>
  <c r="S124" i="10"/>
  <c r="Y124" i="10"/>
  <c r="BE121" i="10"/>
  <c r="AC123" i="10"/>
  <c r="BE122" i="10"/>
  <c r="BE115" i="10"/>
  <c r="BF116" i="10"/>
  <c r="AY152" i="10" s="1"/>
  <c r="AY153" i="10" s="1"/>
  <c r="BC123" i="10"/>
  <c r="BE118" i="10"/>
  <c r="AG124" i="10"/>
  <c r="BF118" i="10"/>
  <c r="BA152" i="10" s="1"/>
  <c r="BA153" i="10" s="1"/>
  <c r="BF120" i="10"/>
  <c r="BC152" i="10" s="1"/>
  <c r="BC153" i="10" s="1"/>
  <c r="AV123" i="10"/>
  <c r="BE94" i="10"/>
  <c r="BD101" i="10"/>
  <c r="S102" i="10"/>
  <c r="BE97" i="10"/>
  <c r="BF97" i="10"/>
  <c r="BB150" i="10" s="1"/>
  <c r="BB151" i="10" s="1"/>
  <c r="Y102" i="10"/>
  <c r="AZ101" i="10"/>
  <c r="AB101" i="10"/>
  <c r="S103" i="10" s="1"/>
  <c r="S104" i="10" s="1"/>
  <c r="BE95" i="10"/>
  <c r="AM102" i="10"/>
  <c r="AI102" i="10"/>
  <c r="BF98" i="10"/>
  <c r="BC150" i="10" s="1"/>
  <c r="BC151" i="10" s="1"/>
  <c r="AG102" i="10"/>
  <c r="S80" i="10"/>
  <c r="AV79" i="10"/>
  <c r="AC79" i="10"/>
  <c r="BF76" i="10"/>
  <c r="BC148" i="10" s="1"/>
  <c r="BC149" i="10" s="1"/>
  <c r="U80" i="10"/>
  <c r="Y80" i="10"/>
  <c r="BF77" i="10"/>
  <c r="BD148" i="10" s="1"/>
  <c r="BD149" i="10" s="1"/>
  <c r="AP79" i="10"/>
  <c r="AL81" i="10" s="1"/>
  <c r="BE74" i="10"/>
  <c r="AI80" i="10"/>
  <c r="AG80" i="10"/>
  <c r="BD79" i="10"/>
  <c r="AZ79" i="10"/>
  <c r="AQ79" i="10"/>
  <c r="AQ148" i="10" s="1"/>
  <c r="AQ149" i="10" s="1"/>
  <c r="BE77" i="10"/>
  <c r="BF78" i="10"/>
  <c r="BE148" i="10" s="1"/>
  <c r="BE149" i="10" s="1"/>
  <c r="BE51" i="10"/>
  <c r="U58" i="10"/>
  <c r="BF53" i="10"/>
  <c r="BB146" i="10" s="1"/>
  <c r="BB147" i="10" s="1"/>
  <c r="S58" i="10"/>
  <c r="BF54" i="10"/>
  <c r="BC146" i="10" s="1"/>
  <c r="BC147" i="10" s="1"/>
  <c r="AC57" i="10"/>
  <c r="Y58" i="10"/>
  <c r="BD57" i="10"/>
  <c r="AI58" i="10"/>
  <c r="BF50" i="10"/>
  <c r="AY146" i="10" s="1"/>
  <c r="AY147" i="10" s="1"/>
  <c r="AP57" i="10"/>
  <c r="AN59" i="10" s="1"/>
  <c r="BF52" i="10"/>
  <c r="BA146" i="10" s="1"/>
  <c r="BA147" i="10" s="1"/>
  <c r="AM58" i="10"/>
  <c r="AQ57" i="10"/>
  <c r="AQ146" i="10" s="1"/>
  <c r="AQ147" i="10" s="1"/>
  <c r="AZ57" i="10"/>
  <c r="BE56" i="10"/>
  <c r="AV35" i="10"/>
  <c r="AW35" i="10"/>
  <c r="BF122" i="10"/>
  <c r="BE152" i="10" s="1"/>
  <c r="BE153" i="10" s="1"/>
  <c r="BA123" i="10"/>
  <c r="BF100" i="10"/>
  <c r="BE150" i="10" s="1"/>
  <c r="BE151" i="10" s="1"/>
  <c r="U102" i="10"/>
  <c r="AV101" i="10"/>
  <c r="AW101" i="10"/>
  <c r="AC101" i="10"/>
  <c r="BF71" i="10"/>
  <c r="AX148" i="10" s="1"/>
  <c r="AX149" i="10" s="1"/>
  <c r="BE75" i="10"/>
  <c r="BA79" i="10"/>
  <c r="BE55" i="10"/>
  <c r="BF49" i="10"/>
  <c r="AX146" i="10" s="1"/>
  <c r="AX147" i="10" s="1"/>
  <c r="BE52" i="10"/>
  <c r="BF55" i="10"/>
  <c r="BD146" i="10" s="1"/>
  <c r="BD147" i="10" s="1"/>
  <c r="BE49" i="10"/>
  <c r="AI124" i="10"/>
  <c r="AX123" i="10"/>
  <c r="AM124" i="10"/>
  <c r="BE116" i="10"/>
  <c r="AQ123" i="10"/>
  <c r="AQ152" i="10" s="1"/>
  <c r="AQ153" i="10" s="1"/>
  <c r="BE120" i="10"/>
  <c r="BF115" i="10"/>
  <c r="AX152" i="10" s="1"/>
  <c r="AX153" i="10" s="1"/>
  <c r="BE119" i="10"/>
  <c r="BF93" i="10"/>
  <c r="AX150" i="10" s="1"/>
  <c r="AX151" i="10" s="1"/>
  <c r="BF96" i="10"/>
  <c r="BA150" i="10" s="1"/>
  <c r="BA151" i="10" s="1"/>
  <c r="AP101" i="10"/>
  <c r="AK103" i="10" s="1"/>
  <c r="AQ101" i="10"/>
  <c r="AQ150" i="10" s="1"/>
  <c r="AQ151" i="10" s="1"/>
  <c r="BF74" i="10"/>
  <c r="BA148" i="10" s="1"/>
  <c r="BA149" i="10" s="1"/>
  <c r="BE71" i="10"/>
  <c r="AW79" i="10"/>
  <c r="BE54" i="10"/>
  <c r="AV57" i="10"/>
  <c r="AW57" i="10"/>
  <c r="AP35" i="10"/>
  <c r="AO37" i="10" s="1"/>
  <c r="AQ35" i="10"/>
  <c r="AQ144" i="10" s="1"/>
  <c r="AQ145" i="10" s="1"/>
  <c r="AG36" i="10"/>
  <c r="Y14" i="10"/>
  <c r="AM14" i="10"/>
  <c r="BE5" i="10"/>
  <c r="AK328" i="10"/>
  <c r="AN218" i="10"/>
  <c r="AL240" i="10"/>
  <c r="AN306" i="10"/>
  <c r="AO262" i="10"/>
  <c r="AI284" i="10"/>
  <c r="W240" i="10"/>
  <c r="AN240" i="10"/>
  <c r="AN284" i="10"/>
  <c r="AG240" i="10"/>
  <c r="X284" i="10"/>
  <c r="AC7" i="10"/>
  <c r="AC10" i="10"/>
  <c r="AC11" i="10"/>
  <c r="AQ6" i="10"/>
  <c r="AJ142" i="10" s="1"/>
  <c r="AJ143" i="10" s="1"/>
  <c r="AP7" i="10"/>
  <c r="AQ10" i="10"/>
  <c r="AN142" i="10" s="1"/>
  <c r="AN143" i="10" s="1"/>
  <c r="AP11" i="10"/>
  <c r="AN262" i="10"/>
  <c r="AG284" i="10"/>
  <c r="AO284" i="10"/>
  <c r="AG171" i="10"/>
  <c r="W218" i="10"/>
  <c r="AG306" i="10"/>
  <c r="AK306" i="10"/>
  <c r="AO306" i="10"/>
  <c r="AQ7" i="10"/>
  <c r="AK142" i="10" s="1"/>
  <c r="AK143" i="10" s="1"/>
  <c r="AP8" i="10"/>
  <c r="AQ11" i="10"/>
  <c r="AO142" i="10" s="1"/>
  <c r="AO143" i="10" s="1"/>
  <c r="AP12" i="10"/>
  <c r="U196" i="10"/>
  <c r="AQ8" i="10"/>
  <c r="AL142" i="10" s="1"/>
  <c r="AL143" i="10" s="1"/>
  <c r="AP9" i="10"/>
  <c r="AQ12" i="10"/>
  <c r="AP142" i="10" s="1"/>
  <c r="AP143" i="10" s="1"/>
  <c r="V196" i="10"/>
  <c r="S218" i="10"/>
  <c r="AA218" i="10"/>
  <c r="AH174" i="10"/>
  <c r="AM296" i="10"/>
  <c r="AI325" i="10"/>
  <c r="AQ9" i="10"/>
  <c r="AM142" i="10" s="1"/>
  <c r="AM143" i="10" s="1"/>
  <c r="AP10" i="10"/>
  <c r="S259" i="10"/>
  <c r="AC9" i="10"/>
  <c r="AC12" i="10"/>
  <c r="AN163" i="10"/>
  <c r="AQ160" i="10"/>
  <c r="AR160" i="10" s="1"/>
  <c r="AO163" i="10"/>
  <c r="AC8" i="10"/>
  <c r="S215" i="10"/>
  <c r="AC6" i="10"/>
  <c r="T262" i="10"/>
  <c r="U237" i="10"/>
  <c r="V240" i="10"/>
  <c r="Z240" i="10"/>
  <c r="T284" i="10"/>
  <c r="S306" i="10"/>
  <c r="AA306" i="10"/>
  <c r="X306" i="10"/>
  <c r="S303" i="10"/>
  <c r="Y284" i="10"/>
  <c r="AI164" i="10"/>
  <c r="AI296" i="10"/>
  <c r="AG230" i="10"/>
  <c r="AM259" i="10"/>
  <c r="AG274" i="10"/>
  <c r="AG296" i="10"/>
  <c r="AM303" i="10"/>
  <c r="AI306" i="10"/>
  <c r="AM208" i="10"/>
  <c r="AM252" i="10"/>
  <c r="AG303" i="10"/>
  <c r="AJ306" i="10"/>
  <c r="AQ295" i="10"/>
  <c r="AR295" i="10" s="1"/>
  <c r="AM262" i="10"/>
  <c r="AM306" i="10"/>
  <c r="AH328" i="10"/>
  <c r="AL328" i="10"/>
  <c r="AI328" i="10"/>
  <c r="AQ5" i="10"/>
  <c r="AI142" i="10" s="1"/>
  <c r="AI143" i="10" s="1"/>
  <c r="U328" i="10" l="1"/>
  <c r="Y193" i="10"/>
  <c r="U215" i="10"/>
  <c r="AG215" i="10"/>
  <c r="AM218" i="10"/>
  <c r="AO218" i="10"/>
  <c r="U186" i="10"/>
  <c r="S262" i="10"/>
  <c r="AN328" i="10"/>
  <c r="Y230" i="10"/>
  <c r="Y252" i="10"/>
  <c r="AI208" i="10"/>
  <c r="AI186" i="10"/>
  <c r="AH284" i="10"/>
  <c r="AG285" i="10" s="1"/>
  <c r="Y215" i="10"/>
  <c r="AI318" i="10"/>
  <c r="AW138" i="10"/>
  <c r="AY138" i="10"/>
  <c r="BD138" i="10"/>
  <c r="BB138" i="10"/>
  <c r="AV138" i="10"/>
  <c r="AZ138" i="10"/>
  <c r="AX138" i="10"/>
  <c r="BA138" i="10"/>
  <c r="BC138" i="10"/>
  <c r="AI252" i="10"/>
  <c r="AP302" i="10"/>
  <c r="AN304" i="10" s="1"/>
  <c r="AD13" i="10"/>
  <c r="AB142" i="10"/>
  <c r="AB143" i="10" s="1"/>
  <c r="AH125" i="10"/>
  <c r="AH126" i="10" s="1"/>
  <c r="AP207" i="10"/>
  <c r="AN209" i="10" s="1"/>
  <c r="AM125" i="10"/>
  <c r="AJ125" i="10"/>
  <c r="AG125" i="10"/>
  <c r="AG126" i="10" s="1"/>
  <c r="AK125" i="10"/>
  <c r="AO125" i="10"/>
  <c r="AI125" i="10"/>
  <c r="AL125" i="10"/>
  <c r="AC142" i="10"/>
  <c r="AC143" i="10" s="1"/>
  <c r="AM230" i="10"/>
  <c r="Y37" i="10"/>
  <c r="S37" i="10"/>
  <c r="S38" i="10" s="1"/>
  <c r="U59" i="10"/>
  <c r="AN297" i="10"/>
  <c r="AJ103" i="10"/>
  <c r="AM231" i="10"/>
  <c r="T59" i="10"/>
  <c r="T60" i="10" s="1"/>
  <c r="AH37" i="10"/>
  <c r="AH38" i="10" s="1"/>
  <c r="Z81" i="10"/>
  <c r="AO297" i="10"/>
  <c r="S125" i="10"/>
  <c r="S126" i="10" s="1"/>
  <c r="Z59" i="10"/>
  <c r="AB214" i="10"/>
  <c r="Y216" i="10" s="1"/>
  <c r="U208" i="10"/>
  <c r="U37" i="10"/>
  <c r="AJ81" i="10"/>
  <c r="V81" i="10"/>
  <c r="AM297" i="10"/>
  <c r="Y81" i="10"/>
  <c r="AO174" i="10"/>
  <c r="AG237" i="10"/>
  <c r="X196" i="10"/>
  <c r="U197" i="10" s="1"/>
  <c r="AQ317" i="10"/>
  <c r="AR317" i="10" s="1"/>
  <c r="AQ280" i="10"/>
  <c r="AR280" i="10" s="1"/>
  <c r="AL262" i="10"/>
  <c r="AI237" i="10"/>
  <c r="AG193" i="10"/>
  <c r="Y306" i="10"/>
  <c r="AH306" i="10"/>
  <c r="AG307" i="10" s="1"/>
  <c r="V174" i="10"/>
  <c r="AM187" i="10"/>
  <c r="AM196" i="10"/>
  <c r="S237" i="10"/>
  <c r="AL196" i="10"/>
  <c r="AL187" i="10"/>
  <c r="AG186" i="10"/>
  <c r="AH187" i="10"/>
  <c r="AH188" i="10" s="1"/>
  <c r="BF123" i="10"/>
  <c r="BF152" i="10" s="1"/>
  <c r="BF153" i="10" s="1"/>
  <c r="AN174" i="10"/>
  <c r="AJ187" i="10"/>
  <c r="AN187" i="10"/>
  <c r="AG187" i="10"/>
  <c r="AG188" i="10" s="1"/>
  <c r="AK187" i="10"/>
  <c r="AP13" i="10"/>
  <c r="AJ59" i="10"/>
  <c r="AG59" i="10"/>
  <c r="AG60" i="10" s="1"/>
  <c r="AM103" i="10"/>
  <c r="AL231" i="10"/>
  <c r="AI171" i="10"/>
  <c r="AG208" i="10"/>
  <c r="AG259" i="10"/>
  <c r="Z284" i="10"/>
  <c r="Y285" i="10" s="1"/>
  <c r="Z262" i="10"/>
  <c r="AO231" i="10"/>
  <c r="AM328" i="10"/>
  <c r="Z328" i="10"/>
  <c r="T196" i="10"/>
  <c r="AJ37" i="10"/>
  <c r="V37" i="10"/>
  <c r="W37" i="10"/>
  <c r="AO103" i="10"/>
  <c r="S59" i="10"/>
  <c r="S60" i="10" s="1"/>
  <c r="AG37" i="10"/>
  <c r="AG38" i="10" s="1"/>
  <c r="T37" i="10"/>
  <c r="T38" i="10" s="1"/>
  <c r="AM81" i="10"/>
  <c r="V125" i="10"/>
  <c r="AL103" i="10"/>
  <c r="AO81" i="10"/>
  <c r="V59" i="10"/>
  <c r="AJ297" i="10"/>
  <c r="AH231" i="10"/>
  <c r="AH232" i="10" s="1"/>
  <c r="AO59" i="10"/>
  <c r="Z125" i="10"/>
  <c r="AG103" i="10"/>
  <c r="AG104" i="10" s="1"/>
  <c r="AH81" i="10"/>
  <c r="AH82" i="10" s="1"/>
  <c r="AH59" i="10"/>
  <c r="AH60" i="10" s="1"/>
  <c r="AI297" i="10"/>
  <c r="AG231" i="10"/>
  <c r="AG232" i="10" s="1"/>
  <c r="AN37" i="10"/>
  <c r="X37" i="10"/>
  <c r="AA81" i="10"/>
  <c r="AL59" i="10"/>
  <c r="AP136" i="10"/>
  <c r="AR136" i="10" s="1"/>
  <c r="AL297" i="10"/>
  <c r="AK196" i="10"/>
  <c r="AO328" i="10"/>
  <c r="AI262" i="10"/>
  <c r="AJ231" i="10"/>
  <c r="AM284" i="10"/>
  <c r="AM285" i="10" s="1"/>
  <c r="AI231" i="10"/>
  <c r="AM237" i="10"/>
  <c r="AG328" i="10"/>
  <c r="AG329" i="10" s="1"/>
  <c r="AG325" i="10"/>
  <c r="AN231" i="10"/>
  <c r="AK37" i="10"/>
  <c r="AA125" i="10"/>
  <c r="T81" i="10"/>
  <c r="T82" i="10" s="1"/>
  <c r="X59" i="10"/>
  <c r="AI103" i="10"/>
  <c r="T125" i="10"/>
  <c r="T126" i="10" s="1"/>
  <c r="X81" i="10"/>
  <c r="AN81" i="10"/>
  <c r="AM59" i="10"/>
  <c r="AG304" i="10"/>
  <c r="AG305" i="10" s="1"/>
  <c r="AL37" i="10"/>
  <c r="X125" i="10"/>
  <c r="U81" i="10"/>
  <c r="AA59" i="10"/>
  <c r="Y60" i="10" s="1"/>
  <c r="AH103" i="10"/>
  <c r="AH104" i="10" s="1"/>
  <c r="AM37" i="10"/>
  <c r="Y125" i="10"/>
  <c r="AN103" i="10"/>
  <c r="AG81" i="10"/>
  <c r="AG82" i="10" s="1"/>
  <c r="AH297" i="10"/>
  <c r="AH298" i="10" s="1"/>
  <c r="U259" i="10"/>
  <c r="AI218" i="10"/>
  <c r="S325" i="10"/>
  <c r="Y262" i="10"/>
  <c r="AL218" i="10"/>
  <c r="AK262" i="10"/>
  <c r="V328" i="10"/>
  <c r="AO187" i="10"/>
  <c r="Y237" i="10"/>
  <c r="W306" i="10"/>
  <c r="AK240" i="10"/>
  <c r="AI187" i="10"/>
  <c r="AK59" i="10"/>
  <c r="AK81" i="10"/>
  <c r="AI59" i="10"/>
  <c r="AI37" i="10"/>
  <c r="AA37" i="10"/>
  <c r="S81" i="10"/>
  <c r="S82" i="10" s="1"/>
  <c r="W59" i="10"/>
  <c r="AG297" i="10"/>
  <c r="AG298" i="10" s="1"/>
  <c r="U125" i="10"/>
  <c r="AJ304" i="10"/>
  <c r="AI81" i="10"/>
  <c r="AA103" i="10"/>
  <c r="U103" i="10"/>
  <c r="X103" i="10"/>
  <c r="T103" i="10"/>
  <c r="T104" i="10" s="1"/>
  <c r="V103" i="10"/>
  <c r="AB136" i="10"/>
  <c r="AD136" i="10" s="1"/>
  <c r="Y103" i="10"/>
  <c r="W103" i="10"/>
  <c r="Y174" i="10"/>
  <c r="Z103" i="10"/>
  <c r="S274" i="10"/>
  <c r="S196" i="10"/>
  <c r="V306" i="10"/>
  <c r="AM240" i="10"/>
  <c r="AM241" i="10" s="1"/>
  <c r="AX58" i="10"/>
  <c r="AH196" i="10"/>
  <c r="S193" i="10"/>
  <c r="AB324" i="10"/>
  <c r="AR101" i="10"/>
  <c r="AR9" i="10"/>
  <c r="AR8" i="10"/>
  <c r="AR6" i="10"/>
  <c r="AR7" i="10"/>
  <c r="BG96" i="10"/>
  <c r="BG71" i="10"/>
  <c r="BG52" i="10"/>
  <c r="AD79" i="10"/>
  <c r="AC148" i="10"/>
  <c r="AC149" i="10" s="1"/>
  <c r="BG97" i="10"/>
  <c r="AD35" i="10"/>
  <c r="AC144" i="10"/>
  <c r="AC145" i="10" s="1"/>
  <c r="AR12" i="10"/>
  <c r="AR10" i="10"/>
  <c r="BG74" i="10"/>
  <c r="BG93" i="10"/>
  <c r="AD101" i="10"/>
  <c r="AC150" i="10"/>
  <c r="AC151" i="10" s="1"/>
  <c r="BG100" i="10"/>
  <c r="BG53" i="10"/>
  <c r="BG78" i="10"/>
  <c r="BG98" i="10"/>
  <c r="BG94" i="10"/>
  <c r="BG75" i="10"/>
  <c r="BG72" i="10"/>
  <c r="BG51" i="10"/>
  <c r="BG73" i="10"/>
  <c r="AR5" i="10"/>
  <c r="AR35" i="10"/>
  <c r="BG55" i="10"/>
  <c r="AR57" i="10"/>
  <c r="BG50" i="10"/>
  <c r="AD57" i="10"/>
  <c r="AC146" i="10"/>
  <c r="AC147" i="10" s="1"/>
  <c r="BG56" i="10"/>
  <c r="BG95" i="10"/>
  <c r="AR11" i="10"/>
  <c r="BG49" i="10"/>
  <c r="BG54" i="10"/>
  <c r="AR79" i="10"/>
  <c r="BG77" i="10"/>
  <c r="BG76" i="10"/>
  <c r="BG99" i="10"/>
  <c r="AD123" i="10"/>
  <c r="AC152" i="10"/>
  <c r="AC153" i="10" s="1"/>
  <c r="Y328" i="10"/>
  <c r="BG120" i="10"/>
  <c r="AR123" i="10"/>
  <c r="BG118" i="10"/>
  <c r="BG116" i="10"/>
  <c r="BG117" i="10"/>
  <c r="BG119" i="10"/>
  <c r="BG121" i="10"/>
  <c r="BG115" i="10"/>
  <c r="BG122" i="10"/>
  <c r="AD8" i="10"/>
  <c r="X142" i="10"/>
  <c r="X143" i="10" s="1"/>
  <c r="AD6" i="10"/>
  <c r="V142" i="10"/>
  <c r="V143" i="10" s="1"/>
  <c r="Y274" i="10"/>
  <c r="T306" i="10"/>
  <c r="S307" i="10" s="1"/>
  <c r="AD7" i="10"/>
  <c r="W142" i="10"/>
  <c r="W143" i="10" s="1"/>
  <c r="BG9" i="10"/>
  <c r="AD11" i="10"/>
  <c r="AA142" i="10"/>
  <c r="AA143" i="10" s="1"/>
  <c r="AD9" i="10"/>
  <c r="Y142" i="10"/>
  <c r="Y143" i="10" s="1"/>
  <c r="AD10" i="10"/>
  <c r="Z142" i="10"/>
  <c r="Z143" i="10" s="1"/>
  <c r="Z306" i="10"/>
  <c r="AB185" i="10"/>
  <c r="S187" i="10" s="1"/>
  <c r="S188" i="10" s="1"/>
  <c r="BF13" i="10"/>
  <c r="BF142" i="10" s="1"/>
  <c r="BF143" i="10" s="1"/>
  <c r="U284" i="10"/>
  <c r="U285" i="10" s="1"/>
  <c r="AP251" i="10"/>
  <c r="AH253" i="10" s="1"/>
  <c r="AH254" i="10" s="1"/>
  <c r="AM274" i="10"/>
  <c r="U230" i="10"/>
  <c r="U318" i="10"/>
  <c r="AC192" i="10"/>
  <c r="AD192" i="10" s="1"/>
  <c r="AP214" i="10"/>
  <c r="AG216" i="10" s="1"/>
  <c r="AG217" i="10" s="1"/>
  <c r="AB229" i="10"/>
  <c r="AC324" i="10"/>
  <c r="AD324" i="10" s="1"/>
  <c r="AB236" i="10"/>
  <c r="S238" i="10" s="1"/>
  <c r="S239" i="10" s="1"/>
  <c r="AP170" i="10"/>
  <c r="T240" i="10"/>
  <c r="AC240" i="10" s="1"/>
  <c r="S186" i="10"/>
  <c r="Y325" i="10"/>
  <c r="AC295" i="10"/>
  <c r="AD295" i="10" s="1"/>
  <c r="AR13" i="10"/>
  <c r="AQ273" i="10"/>
  <c r="AR273" i="10" s="1"/>
  <c r="AB163" i="10"/>
  <c r="X165" i="10" s="1"/>
  <c r="AB280" i="10"/>
  <c r="Z282" i="10" s="1"/>
  <c r="AB207" i="10"/>
  <c r="AP280" i="10"/>
  <c r="AH282" i="10" s="1"/>
  <c r="AH283" i="10" s="1"/>
  <c r="AQ302" i="10"/>
  <c r="AR302" i="10" s="1"/>
  <c r="AM186" i="10"/>
  <c r="U164" i="10"/>
  <c r="AI274" i="10"/>
  <c r="AL284" i="10"/>
  <c r="S284" i="10"/>
  <c r="AC214" i="10"/>
  <c r="AD214" i="10" s="1"/>
  <c r="AH262" i="10"/>
  <c r="AP317" i="10"/>
  <c r="AQ251" i="10"/>
  <c r="AR251" i="10" s="1"/>
  <c r="AJ284" i="10"/>
  <c r="AC229" i="10"/>
  <c r="AD229" i="10" s="1"/>
  <c r="X218" i="10"/>
  <c r="U219" i="10" s="1"/>
  <c r="AB192" i="10"/>
  <c r="S230" i="10"/>
  <c r="AK218" i="10"/>
  <c r="AP192" i="10"/>
  <c r="AP196" i="10" s="1"/>
  <c r="U325" i="10"/>
  <c r="AB273" i="10"/>
  <c r="Y218" i="10"/>
  <c r="Y219" i="10" s="1"/>
  <c r="AL306" i="10"/>
  <c r="AI307" i="10" s="1"/>
  <c r="AI281" i="10"/>
  <c r="AQ185" i="10"/>
  <c r="AR185" i="10" s="1"/>
  <c r="AC236" i="10"/>
  <c r="AD236" i="10" s="1"/>
  <c r="AX102" i="10"/>
  <c r="AI303" i="10"/>
  <c r="BB124" i="10"/>
  <c r="X174" i="10"/>
  <c r="AC163" i="10"/>
  <c r="AD163" i="10" s="1"/>
  <c r="W328" i="10"/>
  <c r="AB295" i="10"/>
  <c r="AP324" i="10"/>
  <c r="AG326" i="10" s="1"/>
  <c r="AG327" i="10" s="1"/>
  <c r="AB258" i="10"/>
  <c r="W260" i="10" s="1"/>
  <c r="Y186" i="10"/>
  <c r="AG318" i="10"/>
  <c r="AQ324" i="10"/>
  <c r="AR324" i="10" s="1"/>
  <c r="AC185" i="10"/>
  <c r="AD185" i="10" s="1"/>
  <c r="U274" i="10"/>
  <c r="Y208" i="10"/>
  <c r="AC273" i="10"/>
  <c r="AD273" i="10" s="1"/>
  <c r="Y303" i="10"/>
  <c r="AX36" i="10"/>
  <c r="AV124" i="10"/>
  <c r="U252" i="10"/>
  <c r="AP258" i="10"/>
  <c r="AI260" i="10" s="1"/>
  <c r="AM171" i="10"/>
  <c r="AG252" i="10"/>
  <c r="AJ240" i="10"/>
  <c r="AP273" i="10"/>
  <c r="AX14" i="10"/>
  <c r="U296" i="10"/>
  <c r="AQ192" i="10"/>
  <c r="AR192" i="10" s="1"/>
  <c r="S328" i="10"/>
  <c r="AC258" i="10"/>
  <c r="AD258" i="10" s="1"/>
  <c r="AB317" i="10"/>
  <c r="AI215" i="10"/>
  <c r="AP236" i="10"/>
  <c r="AH238" i="10" s="1"/>
  <c r="AH239" i="10" s="1"/>
  <c r="AB302" i="10"/>
  <c r="W304" i="10" s="1"/>
  <c r="W262" i="10"/>
  <c r="BB36" i="10"/>
  <c r="AM193" i="10"/>
  <c r="AC302" i="10"/>
  <c r="AD302" i="10" s="1"/>
  <c r="S240" i="10"/>
  <c r="AQ170" i="10"/>
  <c r="AR170" i="10" s="1"/>
  <c r="AM325" i="10"/>
  <c r="AO196" i="10"/>
  <c r="Y281" i="10"/>
  <c r="AG196" i="10"/>
  <c r="AC317" i="10"/>
  <c r="AD317" i="10" s="1"/>
  <c r="AC280" i="10"/>
  <c r="AD280" i="10" s="1"/>
  <c r="Z196" i="10"/>
  <c r="BB102" i="10"/>
  <c r="S318" i="10"/>
  <c r="AI174" i="10"/>
  <c r="AQ258" i="10"/>
  <c r="AR258" i="10" s="1"/>
  <c r="AI259" i="10"/>
  <c r="AQ214" i="10"/>
  <c r="AR214" i="10" s="1"/>
  <c r="Y259" i="10"/>
  <c r="BB80" i="10"/>
  <c r="AB251" i="10"/>
  <c r="BB14" i="10"/>
  <c r="U303" i="10"/>
  <c r="AC251" i="10"/>
  <c r="AD251" i="10" s="1"/>
  <c r="AC207" i="10"/>
  <c r="AD207" i="10" s="1"/>
  <c r="AQ229" i="10"/>
  <c r="AR229" i="10" s="1"/>
  <c r="AI193" i="10"/>
  <c r="AJ196" i="10"/>
  <c r="AH218" i="10"/>
  <c r="T218" i="10"/>
  <c r="S219" i="10" s="1"/>
  <c r="AM174" i="10"/>
  <c r="U306" i="10"/>
  <c r="AG262" i="10"/>
  <c r="S164" i="10"/>
  <c r="AH240" i="10"/>
  <c r="AQ207" i="10"/>
  <c r="AR207" i="10" s="1"/>
  <c r="AI240" i="10"/>
  <c r="AQ236" i="10"/>
  <c r="AR236" i="10" s="1"/>
  <c r="AI230" i="10"/>
  <c r="BB58" i="10"/>
  <c r="T174" i="10"/>
  <c r="AD12" i="10"/>
  <c r="AA174" i="10"/>
  <c r="AV170" i="10"/>
  <c r="S171" i="10"/>
  <c r="BF35" i="10"/>
  <c r="BF144" i="10" s="1"/>
  <c r="BF145" i="10" s="1"/>
  <c r="AD170" i="10"/>
  <c r="AB170" i="10"/>
  <c r="T172" i="10" s="1"/>
  <c r="T173" i="10" s="1"/>
  <c r="Y171" i="10"/>
  <c r="U171" i="10"/>
  <c r="Y241" i="10"/>
  <c r="AX124" i="10"/>
  <c r="BE101" i="10"/>
  <c r="AV103" i="10" s="1"/>
  <c r="AV104" i="10" s="1"/>
  <c r="BF101" i="10"/>
  <c r="BF150" i="10" s="1"/>
  <c r="BF151" i="10" s="1"/>
  <c r="AV80" i="10"/>
  <c r="AX80" i="10"/>
  <c r="BE79" i="10"/>
  <c r="AZ81" i="10" s="1"/>
  <c r="AV36" i="10"/>
  <c r="AV102" i="10"/>
  <c r="BE57" i="10"/>
  <c r="AV59" i="10" s="1"/>
  <c r="AV60" i="10" s="1"/>
  <c r="BE123" i="10"/>
  <c r="BD125" i="10" s="1"/>
  <c r="BF79" i="10"/>
  <c r="BF148" i="10" s="1"/>
  <c r="BF149" i="10" s="1"/>
  <c r="BF57" i="10"/>
  <c r="BF146" i="10" s="1"/>
  <c r="BF147" i="10" s="1"/>
  <c r="AV58" i="10"/>
  <c r="AV14" i="10"/>
  <c r="AB13" i="10"/>
  <c r="BE31" i="10"/>
  <c r="BF34" i="10"/>
  <c r="BE144" i="10" s="1"/>
  <c r="BE145" i="10" s="1"/>
  <c r="BE32" i="10"/>
  <c r="BE33" i="10"/>
  <c r="BE29" i="10"/>
  <c r="BE28" i="10"/>
  <c r="AM164" i="10"/>
  <c r="AQ163" i="10"/>
  <c r="AR163" i="10" s="1"/>
  <c r="S263" i="10"/>
  <c r="AP160" i="10"/>
  <c r="AP163" i="10" s="1"/>
  <c r="AG163" i="10"/>
  <c r="U241" i="10"/>
  <c r="AM307" i="10"/>
  <c r="AI329" i="10"/>
  <c r="AM263" i="10"/>
  <c r="AM219" i="10"/>
  <c r="BF29" i="10"/>
  <c r="AZ144" i="10" s="1"/>
  <c r="AZ145" i="10" s="1"/>
  <c r="BF33" i="10"/>
  <c r="BD144" i="10" s="1"/>
  <c r="BD145" i="10" s="1"/>
  <c r="BF28" i="10"/>
  <c r="AY144" i="10" s="1"/>
  <c r="AY145" i="10" s="1"/>
  <c r="BF32" i="10"/>
  <c r="BC144" i="10" s="1"/>
  <c r="BC145" i="10" s="1"/>
  <c r="BF27" i="10"/>
  <c r="AX144" i="10" s="1"/>
  <c r="AX145" i="10" s="1"/>
  <c r="BE34" i="10"/>
  <c r="BF31" i="10"/>
  <c r="BB144" i="10" s="1"/>
  <c r="BB145" i="10" s="1"/>
  <c r="BF30" i="10"/>
  <c r="BA144" i="10" s="1"/>
  <c r="BA145" i="10" s="1"/>
  <c r="BE30" i="10"/>
  <c r="AO304" i="10" l="1"/>
  <c r="AQ328" i="10"/>
  <c r="AP154" i="10" s="1"/>
  <c r="AP155" i="10" s="1"/>
  <c r="Z216" i="10"/>
  <c r="AC59" i="10"/>
  <c r="AP306" i="10"/>
  <c r="AJ308" i="10" s="1"/>
  <c r="AK304" i="10"/>
  <c r="AM304" i="10"/>
  <c r="AI304" i="10"/>
  <c r="AJ209" i="10"/>
  <c r="AO209" i="10"/>
  <c r="BE136" i="10"/>
  <c r="BG136" i="10" s="1"/>
  <c r="AM329" i="10"/>
  <c r="AL209" i="10"/>
  <c r="AI209" i="10"/>
  <c r="AM209" i="10"/>
  <c r="AM210" i="10" s="1"/>
  <c r="S197" i="10"/>
  <c r="AK209" i="10"/>
  <c r="Y263" i="10"/>
  <c r="AH304" i="10"/>
  <c r="AH305" i="10" s="1"/>
  <c r="AM126" i="10"/>
  <c r="AL304" i="10"/>
  <c r="AG209" i="10"/>
  <c r="AG210" i="10" s="1"/>
  <c r="AH209" i="10"/>
  <c r="AH210" i="10" s="1"/>
  <c r="AI126" i="10"/>
  <c r="Y329" i="10"/>
  <c r="AC37" i="10"/>
  <c r="X216" i="10"/>
  <c r="T216" i="10"/>
  <c r="T217" i="10" s="1"/>
  <c r="U329" i="10"/>
  <c r="AC196" i="10"/>
  <c r="AM165" i="10"/>
  <c r="U307" i="10"/>
  <c r="AJ337" i="10"/>
  <c r="AC262" i="10"/>
  <c r="AD262" i="10" s="1"/>
  <c r="Y307" i="10"/>
  <c r="AI263" i="10"/>
  <c r="Y82" i="10"/>
  <c r="AM298" i="10"/>
  <c r="V216" i="10"/>
  <c r="AM38" i="10"/>
  <c r="AM60" i="10"/>
  <c r="U216" i="10"/>
  <c r="W216" i="10"/>
  <c r="AI82" i="10"/>
  <c r="Y38" i="10"/>
  <c r="AI104" i="10"/>
  <c r="AI38" i="10"/>
  <c r="AI198" i="10"/>
  <c r="AZ103" i="10"/>
  <c r="Z304" i="10"/>
  <c r="U60" i="10"/>
  <c r="AB59" i="10" s="1"/>
  <c r="V337" i="10"/>
  <c r="AV81" i="10"/>
  <c r="AV82" i="10" s="1"/>
  <c r="AG165" i="10"/>
  <c r="AG166" i="10" s="1"/>
  <c r="AH337" i="10"/>
  <c r="BA81" i="10"/>
  <c r="S216" i="10"/>
  <c r="S217" i="10" s="1"/>
  <c r="AA216" i="10"/>
  <c r="AN275" i="10"/>
  <c r="AG275" i="10"/>
  <c r="AG276" i="10" s="1"/>
  <c r="AJ275" i="10"/>
  <c r="AK275" i="10"/>
  <c r="AH275" i="10"/>
  <c r="AH276" i="10" s="1"/>
  <c r="AI275" i="10"/>
  <c r="AO275" i="10"/>
  <c r="AG219" i="10"/>
  <c r="AG197" i="10"/>
  <c r="AG198" i="10"/>
  <c r="AG199" i="10" s="1"/>
  <c r="AQ306" i="10"/>
  <c r="AO154" i="10" s="1"/>
  <c r="AO155" i="10" s="1"/>
  <c r="AL282" i="10"/>
  <c r="AG282" i="10"/>
  <c r="AG283" i="10" s="1"/>
  <c r="AI282" i="10"/>
  <c r="AN282" i="10"/>
  <c r="AO282" i="10"/>
  <c r="AK282" i="10"/>
  <c r="AM175" i="10"/>
  <c r="AM337" i="10"/>
  <c r="AI175" i="10"/>
  <c r="AI337" i="10"/>
  <c r="AO198" i="10"/>
  <c r="AA304" i="10"/>
  <c r="S304" i="10"/>
  <c r="S305" i="10" s="1"/>
  <c r="T304" i="10"/>
  <c r="T305" i="10" s="1"/>
  <c r="X304" i="10"/>
  <c r="AC328" i="10"/>
  <c r="AD328" i="10" s="1"/>
  <c r="U194" i="10"/>
  <c r="AA194" i="10"/>
  <c r="S194" i="10"/>
  <c r="S195" i="10" s="1"/>
  <c r="W194" i="10"/>
  <c r="Z194" i="10"/>
  <c r="V194" i="10"/>
  <c r="BC125" i="10"/>
  <c r="U82" i="10"/>
  <c r="AM232" i="10"/>
  <c r="BB125" i="10"/>
  <c r="AM275" i="10"/>
  <c r="AI232" i="10"/>
  <c r="AK198" i="10"/>
  <c r="Y126" i="10"/>
  <c r="U126" i="10"/>
  <c r="S282" i="10"/>
  <c r="S283" i="10" s="1"/>
  <c r="BC81" i="10"/>
  <c r="BC59" i="10"/>
  <c r="BA125" i="10"/>
  <c r="AI60" i="10"/>
  <c r="AX125" i="10"/>
  <c r="W337" i="10"/>
  <c r="AL198" i="10"/>
  <c r="AH165" i="10"/>
  <c r="AH166" i="10" s="1"/>
  <c r="AK337" i="10"/>
  <c r="AJ238" i="10"/>
  <c r="AJ282" i="10"/>
  <c r="X194" i="10"/>
  <c r="AL238" i="10"/>
  <c r="AN238" i="10"/>
  <c r="AI238" i="10"/>
  <c r="AG238" i="10"/>
  <c r="AG239" i="10" s="1"/>
  <c r="AO238" i="10"/>
  <c r="S260" i="10"/>
  <c r="S261" i="10" s="1"/>
  <c r="T260" i="10"/>
  <c r="T261" i="10" s="1"/>
  <c r="X260" i="10"/>
  <c r="AA260" i="10"/>
  <c r="U260" i="10"/>
  <c r="V260" i="10"/>
  <c r="AN194" i="10"/>
  <c r="AH194" i="10"/>
  <c r="AH195" i="10" s="1"/>
  <c r="AL194" i="10"/>
  <c r="AL319" i="10"/>
  <c r="AI319" i="10"/>
  <c r="AK319" i="10"/>
  <c r="AH319" i="10"/>
  <c r="AH320" i="10" s="1"/>
  <c r="AO319" i="10"/>
  <c r="AM319" i="10"/>
  <c r="X282" i="10"/>
  <c r="Y282" i="10"/>
  <c r="AA282" i="10"/>
  <c r="T282" i="10"/>
  <c r="T283" i="10" s="1"/>
  <c r="V282" i="10"/>
  <c r="W282" i="10"/>
  <c r="AL172" i="10"/>
  <c r="AO172" i="10"/>
  <c r="AH172" i="10"/>
  <c r="AH173" i="10" s="1"/>
  <c r="AJ172" i="10"/>
  <c r="AK172" i="10"/>
  <c r="AG172" i="10"/>
  <c r="AG173" i="10" s="1"/>
  <c r="AM216" i="10"/>
  <c r="AH216" i="10"/>
  <c r="AH217" i="10" s="1"/>
  <c r="AJ216" i="10"/>
  <c r="AN216" i="10"/>
  <c r="T326" i="10"/>
  <c r="T327" i="10" s="1"/>
  <c r="U326" i="10"/>
  <c r="V326" i="10"/>
  <c r="AY59" i="10"/>
  <c r="AZ125" i="10"/>
  <c r="Y260" i="10"/>
  <c r="AI216" i="10"/>
  <c r="AA326" i="10"/>
  <c r="X326" i="10"/>
  <c r="AJ194" i="10"/>
  <c r="AV125" i="10"/>
  <c r="AV126" i="10" s="1"/>
  <c r="AM282" i="10"/>
  <c r="Z326" i="10"/>
  <c r="Z260" i="10"/>
  <c r="AI172" i="10"/>
  <c r="AY125" i="10"/>
  <c r="AN198" i="10"/>
  <c r="AW59" i="10"/>
  <c r="AW60" i="10" s="1"/>
  <c r="AJ15" i="10"/>
  <c r="AI15" i="10"/>
  <c r="AN15" i="10"/>
  <c r="AO15" i="10"/>
  <c r="AK15" i="10"/>
  <c r="AL15" i="10"/>
  <c r="AG15" i="10"/>
  <c r="AG16" i="10" s="1"/>
  <c r="AH15" i="10"/>
  <c r="AH16" i="10" s="1"/>
  <c r="AM15" i="10"/>
  <c r="AM188" i="10"/>
  <c r="AN165" i="10"/>
  <c r="AW125" i="10"/>
  <c r="AW126" i="10" s="1"/>
  <c r="AM194" i="10"/>
  <c r="BA59" i="10"/>
  <c r="AO165" i="10"/>
  <c r="AN260" i="10"/>
  <c r="AM260" i="10"/>
  <c r="AG260" i="10"/>
  <c r="AG261" i="10" s="1"/>
  <c r="AJ260" i="10"/>
  <c r="AO260" i="10"/>
  <c r="AK326" i="10"/>
  <c r="AJ326" i="10"/>
  <c r="AI326" i="10"/>
  <c r="AH326" i="10"/>
  <c r="AH327" i="10" s="1"/>
  <c r="AN326" i="10"/>
  <c r="AL326" i="10"/>
  <c r="AI219" i="10"/>
  <c r="AQ262" i="10"/>
  <c r="AM154" i="10" s="1"/>
  <c r="AM155" i="10" s="1"/>
  <c r="S165" i="10"/>
  <c r="S166" i="10" s="1"/>
  <c r="Z165" i="10"/>
  <c r="Y165" i="10"/>
  <c r="W165" i="10"/>
  <c r="AA165" i="10"/>
  <c r="U165" i="10"/>
  <c r="X238" i="10"/>
  <c r="Y238" i="10"/>
  <c r="V238" i="10"/>
  <c r="Z238" i="10"/>
  <c r="W238" i="10"/>
  <c r="U238" i="10"/>
  <c r="AL253" i="10"/>
  <c r="AJ253" i="10"/>
  <c r="AK253" i="10"/>
  <c r="AO253" i="10"/>
  <c r="AN253" i="10"/>
  <c r="AI253" i="10"/>
  <c r="Z337" i="10"/>
  <c r="AM253" i="10"/>
  <c r="Y326" i="10"/>
  <c r="AX59" i="10"/>
  <c r="AK216" i="10"/>
  <c r="AM82" i="10"/>
  <c r="AI194" i="10"/>
  <c r="AN319" i="10"/>
  <c r="AG319" i="10"/>
  <c r="AG320" i="10" s="1"/>
  <c r="AN172" i="10"/>
  <c r="AM238" i="10"/>
  <c r="U304" i="10"/>
  <c r="AY81" i="10"/>
  <c r="AZ59" i="10"/>
  <c r="AL275" i="10"/>
  <c r="AL337" i="10"/>
  <c r="W326" i="10"/>
  <c r="BD81" i="10"/>
  <c r="AW81" i="10"/>
  <c r="AW82" i="10" s="1"/>
  <c r="AI188" i="10"/>
  <c r="AN337" i="10"/>
  <c r="T238" i="10"/>
  <c r="T239" i="10" s="1"/>
  <c r="BB59" i="10"/>
  <c r="AG194" i="10"/>
  <c r="AG195" i="10" s="1"/>
  <c r="AL260" i="10"/>
  <c r="AJ319" i="10"/>
  <c r="T165" i="10"/>
  <c r="T166" i="10" s="1"/>
  <c r="AO337" i="10"/>
  <c r="AI241" i="10"/>
  <c r="AI165" i="10"/>
  <c r="AK165" i="10"/>
  <c r="AL165" i="10"/>
  <c r="AJ165" i="10"/>
  <c r="AJ198" i="10"/>
  <c r="AI285" i="10"/>
  <c r="AH198" i="10"/>
  <c r="AH199" i="10" s="1"/>
  <c r="U337" i="10"/>
  <c r="AW103" i="10"/>
  <c r="AW104" i="10" s="1"/>
  <c r="U282" i="10"/>
  <c r="AK238" i="10"/>
  <c r="AA238" i="10"/>
  <c r="BB81" i="10"/>
  <c r="AK260" i="10"/>
  <c r="AL216" i="10"/>
  <c r="S326" i="10"/>
  <c r="S327" i="10" s="1"/>
  <c r="V304" i="10"/>
  <c r="AM104" i="10"/>
  <c r="AO216" i="10"/>
  <c r="AG253" i="10"/>
  <c r="AG254" i="10" s="1"/>
  <c r="AO194" i="10"/>
  <c r="AO326" i="10"/>
  <c r="AK194" i="10"/>
  <c r="AI298" i="10"/>
  <c r="U38" i="10"/>
  <c r="T194" i="10"/>
  <c r="T195" i="10" s="1"/>
  <c r="AM326" i="10"/>
  <c r="AX81" i="10"/>
  <c r="AH260" i="10"/>
  <c r="AH261" i="10" s="1"/>
  <c r="BD59" i="10"/>
  <c r="AM308" i="10"/>
  <c r="AM198" i="10"/>
  <c r="V165" i="10"/>
  <c r="Y194" i="10"/>
  <c r="Y304" i="10"/>
  <c r="AM172" i="10"/>
  <c r="AX103" i="10"/>
  <c r="U104" i="10"/>
  <c r="AA172" i="10"/>
  <c r="Y104" i="10"/>
  <c r="T337" i="10"/>
  <c r="Y172" i="10"/>
  <c r="AY103" i="10"/>
  <c r="BB103" i="10"/>
  <c r="S172" i="10"/>
  <c r="S173" i="10" s="1"/>
  <c r="W172" i="10"/>
  <c r="V172" i="10"/>
  <c r="U172" i="10"/>
  <c r="Z172" i="10"/>
  <c r="Y337" i="10"/>
  <c r="BC103" i="10"/>
  <c r="AA337" i="10"/>
  <c r="U175" i="10"/>
  <c r="X337" i="10"/>
  <c r="BD103" i="10"/>
  <c r="BA103" i="10"/>
  <c r="X172" i="10"/>
  <c r="S285" i="10"/>
  <c r="Y15" i="10"/>
  <c r="W15" i="10"/>
  <c r="AA15" i="10"/>
  <c r="X15" i="10"/>
  <c r="T15" i="10"/>
  <c r="T16" i="10" s="1"/>
  <c r="V15" i="10"/>
  <c r="Z15" i="10"/>
  <c r="U15" i="10"/>
  <c r="S15" i="10"/>
  <c r="S16" i="10" s="1"/>
  <c r="Y253" i="10"/>
  <c r="U253" i="10"/>
  <c r="X253" i="10"/>
  <c r="T253" i="10"/>
  <c r="T254" i="10" s="1"/>
  <c r="AA253" i="10"/>
  <c r="W253" i="10"/>
  <c r="Z253" i="10"/>
  <c r="V253" i="10"/>
  <c r="S253" i="10"/>
  <c r="S254" i="10" s="1"/>
  <c r="Z187" i="10"/>
  <c r="V187" i="10"/>
  <c r="Y187" i="10"/>
  <c r="U187" i="10"/>
  <c r="X187" i="10"/>
  <c r="T187" i="10"/>
  <c r="T188" i="10" s="1"/>
  <c r="AA187" i="10"/>
  <c r="W187" i="10"/>
  <c r="Z231" i="10"/>
  <c r="V231" i="10"/>
  <c r="Y231" i="10"/>
  <c r="U231" i="10"/>
  <c r="X231" i="10"/>
  <c r="T231" i="10"/>
  <c r="T232" i="10" s="1"/>
  <c r="AA231" i="10"/>
  <c r="W231" i="10"/>
  <c r="Y319" i="10"/>
  <c r="U319" i="10"/>
  <c r="X319" i="10"/>
  <c r="T319" i="10"/>
  <c r="T320" i="10" s="1"/>
  <c r="AA319" i="10"/>
  <c r="W319" i="10"/>
  <c r="Z319" i="10"/>
  <c r="V319" i="10"/>
  <c r="Y297" i="10"/>
  <c r="U297" i="10"/>
  <c r="X297" i="10"/>
  <c r="T297" i="10"/>
  <c r="T298" i="10" s="1"/>
  <c r="AA297" i="10"/>
  <c r="W297" i="10"/>
  <c r="Z297" i="10"/>
  <c r="V297" i="10"/>
  <c r="S297" i="10"/>
  <c r="S298" i="10" s="1"/>
  <c r="AA275" i="10"/>
  <c r="W275" i="10"/>
  <c r="Z275" i="10"/>
  <c r="V275" i="10"/>
  <c r="Y275" i="10"/>
  <c r="U275" i="10"/>
  <c r="X275" i="10"/>
  <c r="T275" i="10"/>
  <c r="T276" i="10" s="1"/>
  <c r="S319" i="10"/>
  <c r="S320" i="10" s="1"/>
  <c r="S275" i="10"/>
  <c r="S276" i="10" s="1"/>
  <c r="X209" i="10"/>
  <c r="T209" i="10"/>
  <c r="T210" i="10" s="1"/>
  <c r="AA209" i="10"/>
  <c r="W209" i="10"/>
  <c r="Z209" i="10"/>
  <c r="V209" i="10"/>
  <c r="Y209" i="10"/>
  <c r="U209" i="10"/>
  <c r="S209" i="10"/>
  <c r="S210" i="10" s="1"/>
  <c r="S329" i="10"/>
  <c r="S231" i="10"/>
  <c r="S232" i="10" s="1"/>
  <c r="S337" i="10"/>
  <c r="BG27" i="10"/>
  <c r="BG30" i="10"/>
  <c r="BG31" i="10"/>
  <c r="BG28" i="10"/>
  <c r="BG33" i="10"/>
  <c r="BG29" i="10"/>
  <c r="BG57" i="10"/>
  <c r="BG35" i="10"/>
  <c r="BG32" i="10"/>
  <c r="BG34" i="10"/>
  <c r="BG79" i="10"/>
  <c r="BG101" i="10"/>
  <c r="U263" i="10"/>
  <c r="AQ125" i="10"/>
  <c r="BG123" i="10"/>
  <c r="AD240" i="10"/>
  <c r="X154" i="10"/>
  <c r="X155" i="10" s="1"/>
  <c r="AC284" i="10"/>
  <c r="S241" i="10"/>
  <c r="AQ284" i="10"/>
  <c r="AN154" i="10" s="1"/>
  <c r="AN155" i="10" s="1"/>
  <c r="AP218" i="10"/>
  <c r="AH220" i="10" s="1"/>
  <c r="AH221" i="10" s="1"/>
  <c r="BG13" i="10"/>
  <c r="AB306" i="10"/>
  <c r="AB284" i="10"/>
  <c r="S286" i="10" s="1"/>
  <c r="S287" i="10" s="1"/>
  <c r="AB240" i="10"/>
  <c r="AB218" i="10"/>
  <c r="AG263" i="10"/>
  <c r="AB196" i="10"/>
  <c r="S198" i="10" s="1"/>
  <c r="S199" i="10" s="1"/>
  <c r="AP284" i="10"/>
  <c r="AM286" i="10" s="1"/>
  <c r="AC306" i="10"/>
  <c r="AP328" i="10"/>
  <c r="AB262" i="10"/>
  <c r="AB328" i="10"/>
  <c r="S330" i="10" s="1"/>
  <c r="S331" i="10" s="1"/>
  <c r="AQ240" i="10"/>
  <c r="AL154" i="10" s="1"/>
  <c r="AL155" i="10" s="1"/>
  <c r="AG241" i="10"/>
  <c r="AQ174" i="10"/>
  <c r="AI154" i="10" s="1"/>
  <c r="AI155" i="10" s="1"/>
  <c r="AC218" i="10"/>
  <c r="AP262" i="10"/>
  <c r="AP240" i="10"/>
  <c r="Y197" i="10"/>
  <c r="AC81" i="10"/>
  <c r="AM197" i="10"/>
  <c r="AQ81" i="10"/>
  <c r="AC125" i="10"/>
  <c r="AQ196" i="10"/>
  <c r="AJ154" i="10" s="1"/>
  <c r="AJ155" i="10" s="1"/>
  <c r="AI197" i="10"/>
  <c r="AQ218" i="10"/>
  <c r="AK154" i="10" s="1"/>
  <c r="AK155" i="10" s="1"/>
  <c r="AB174" i="10"/>
  <c r="Y176" i="10" s="1"/>
  <c r="AC174" i="10"/>
  <c r="Y175" i="10"/>
  <c r="S175" i="10"/>
  <c r="AQ231" i="10"/>
  <c r="AQ187" i="10"/>
  <c r="AC103" i="10"/>
  <c r="AQ59" i="10"/>
  <c r="BE35" i="10"/>
  <c r="AQ103" i="10"/>
  <c r="AQ37" i="10"/>
  <c r="AG174" i="10"/>
  <c r="AG164" i="10"/>
  <c r="AP174" i="10"/>
  <c r="AQ297" i="10"/>
  <c r="BF6" i="10"/>
  <c r="AY142" i="10" s="1"/>
  <c r="AY143" i="10" s="1"/>
  <c r="BF10" i="10"/>
  <c r="BC142" i="10" s="1"/>
  <c r="BC143" i="10" s="1"/>
  <c r="BF11" i="10"/>
  <c r="BD142" i="10" s="1"/>
  <c r="BD143" i="10" s="1"/>
  <c r="BF12" i="10"/>
  <c r="BE142" i="10" s="1"/>
  <c r="BE143" i="10" s="1"/>
  <c r="BF8" i="10"/>
  <c r="BA142" i="10" s="1"/>
  <c r="BA143" i="10" s="1"/>
  <c r="BE6" i="10"/>
  <c r="BE7" i="10"/>
  <c r="BE11" i="10"/>
  <c r="BF7" i="10"/>
  <c r="AZ142" i="10" s="1"/>
  <c r="AZ143" i="10" s="1"/>
  <c r="BE8" i="10"/>
  <c r="BE9" i="10"/>
  <c r="BE12" i="10"/>
  <c r="BG5" i="10"/>
  <c r="BE10" i="10"/>
  <c r="BE339" i="10"/>
  <c r="AH308" i="10" l="1"/>
  <c r="AH309" i="10" s="1"/>
  <c r="AM305" i="10"/>
  <c r="AP304" i="10" s="1"/>
  <c r="AG308" i="10"/>
  <c r="AG309" i="10" s="1"/>
  <c r="Y217" i="10"/>
  <c r="AO308" i="10"/>
  <c r="AI210" i="10"/>
  <c r="AN308" i="10"/>
  <c r="AK308" i="10"/>
  <c r="AR328" i="10"/>
  <c r="AQ209" i="10"/>
  <c r="AP125" i="10"/>
  <c r="AQ126" i="10"/>
  <c r="AI305" i="10"/>
  <c r="AI308" i="10"/>
  <c r="AQ304" i="10"/>
  <c r="AL308" i="10"/>
  <c r="AR306" i="10"/>
  <c r="AP297" i="10"/>
  <c r="AP37" i="10"/>
  <c r="AR262" i="10"/>
  <c r="AB337" i="10"/>
  <c r="AQ253" i="10"/>
  <c r="V154" i="10"/>
  <c r="V155" i="10" s="1"/>
  <c r="AB154" i="10"/>
  <c r="AB155" i="10" s="1"/>
  <c r="Y154" i="10"/>
  <c r="Y155" i="10" s="1"/>
  <c r="U154" i="10"/>
  <c r="U155" i="10" s="1"/>
  <c r="AD196" i="10"/>
  <c r="AC60" i="10"/>
  <c r="AP209" i="10"/>
  <c r="AB37" i="10"/>
  <c r="AP81" i="10"/>
  <c r="U217" i="10"/>
  <c r="Y173" i="10"/>
  <c r="AB103" i="10"/>
  <c r="AP59" i="10"/>
  <c r="AP231" i="10"/>
  <c r="AB81" i="10"/>
  <c r="AM176" i="10"/>
  <c r="AP187" i="10"/>
  <c r="Y283" i="10"/>
  <c r="AB125" i="10"/>
  <c r="BB126" i="10"/>
  <c r="AI254" i="10"/>
  <c r="Y166" i="10"/>
  <c r="AP103" i="10"/>
  <c r="AC38" i="10"/>
  <c r="Y305" i="10"/>
  <c r="AM173" i="10"/>
  <c r="AM16" i="10"/>
  <c r="U327" i="10"/>
  <c r="U305" i="10"/>
  <c r="AB304" i="10" s="1"/>
  <c r="BB82" i="10"/>
  <c r="AI199" i="10"/>
  <c r="U166" i="10"/>
  <c r="AX126" i="10"/>
  <c r="AM283" i="10"/>
  <c r="U283" i="10"/>
  <c r="AM239" i="10"/>
  <c r="AI239" i="10"/>
  <c r="AQ335" i="10"/>
  <c r="AQ154" i="10" s="1"/>
  <c r="AQ155" i="10" s="1"/>
  <c r="AQ172" i="10"/>
  <c r="AZ37" i="10"/>
  <c r="BD37" i="10"/>
  <c r="AW37" i="10"/>
  <c r="AW38" i="10" s="1"/>
  <c r="AY37" i="10"/>
  <c r="BC37" i="10"/>
  <c r="BB37" i="10"/>
  <c r="AV37" i="10"/>
  <c r="AV38" i="10" s="1"/>
  <c r="AX37" i="10"/>
  <c r="BA37" i="10"/>
  <c r="AL242" i="10"/>
  <c r="AN242" i="10"/>
  <c r="AO242" i="10"/>
  <c r="AG242" i="10"/>
  <c r="AG243" i="10" s="1"/>
  <c r="AL330" i="10"/>
  <c r="AJ330" i="10"/>
  <c r="AN330" i="10"/>
  <c r="AK330" i="10"/>
  <c r="AH330" i="10"/>
  <c r="AH331" i="10" s="1"/>
  <c r="AI330" i="10"/>
  <c r="AX82" i="10"/>
  <c r="AI166" i="10"/>
  <c r="AI242" i="10"/>
  <c r="AI220" i="10"/>
  <c r="AM254" i="10"/>
  <c r="U239" i="10"/>
  <c r="AK220" i="10"/>
  <c r="AJ242" i="10"/>
  <c r="AH139" i="10"/>
  <c r="AH338" i="10" s="1"/>
  <c r="Y261" i="10"/>
  <c r="AM242" i="10"/>
  <c r="AI217" i="10"/>
  <c r="AK242" i="10"/>
  <c r="AK176" i="10"/>
  <c r="AH176" i="10"/>
  <c r="AH177" i="10" s="1"/>
  <c r="AL176" i="10"/>
  <c r="AJ176" i="10"/>
  <c r="AM264" i="10"/>
  <c r="AN264" i="10"/>
  <c r="AO264" i="10"/>
  <c r="AJ264" i="10"/>
  <c r="AL264" i="10"/>
  <c r="AG330" i="10"/>
  <c r="AG331" i="10" s="1"/>
  <c r="AJ286" i="10"/>
  <c r="AL286" i="10"/>
  <c r="AG264" i="10"/>
  <c r="AG265" i="10" s="1"/>
  <c r="AM166" i="10"/>
  <c r="AM199" i="10"/>
  <c r="Y327" i="10"/>
  <c r="AX60" i="10"/>
  <c r="AI173" i="10"/>
  <c r="U261" i="10"/>
  <c r="AM330" i="10"/>
  <c r="AO330" i="10"/>
  <c r="U195" i="10"/>
  <c r="AI176" i="10"/>
  <c r="AH242" i="10"/>
  <c r="AH243" i="10" s="1"/>
  <c r="AM276" i="10"/>
  <c r="AM220" i="10"/>
  <c r="AG220" i="10"/>
  <c r="AG221" i="10" s="1"/>
  <c r="AO220" i="10"/>
  <c r="AJ220" i="10"/>
  <c r="AN220" i="10"/>
  <c r="AO176" i="10"/>
  <c r="AH264" i="10"/>
  <c r="AH265" i="10" s="1"/>
  <c r="AI327" i="10"/>
  <c r="AM261" i="10"/>
  <c r="AI16" i="10"/>
  <c r="BB60" i="10"/>
  <c r="AL220" i="10"/>
  <c r="Y195" i="10"/>
  <c r="AN286" i="10"/>
  <c r="AI286" i="10"/>
  <c r="AO286" i="10"/>
  <c r="AG286" i="10"/>
  <c r="AG287" i="10" s="1"/>
  <c r="AH286" i="10"/>
  <c r="AH287" i="10" s="1"/>
  <c r="AK286" i="10"/>
  <c r="AG176" i="10"/>
  <c r="AG177" i="10" s="1"/>
  <c r="AG337" i="10"/>
  <c r="AP337" i="10" s="1"/>
  <c r="AM309" i="10"/>
  <c r="AN176" i="10"/>
  <c r="AI264" i="10"/>
  <c r="Y239" i="10"/>
  <c r="AM327" i="10"/>
  <c r="AI261" i="10"/>
  <c r="AI195" i="10"/>
  <c r="AM217" i="10"/>
  <c r="AM320" i="10"/>
  <c r="AI320" i="10"/>
  <c r="AM195" i="10"/>
  <c r="AK264" i="10"/>
  <c r="AI283" i="10"/>
  <c r="AI276" i="10"/>
  <c r="AX104" i="10"/>
  <c r="BB104" i="10"/>
  <c r="T176" i="10"/>
  <c r="T177" i="10" s="1"/>
  <c r="U173" i="10"/>
  <c r="AC335" i="10"/>
  <c r="S176" i="10"/>
  <c r="S177" i="10" s="1"/>
  <c r="W176" i="10"/>
  <c r="Z176" i="10"/>
  <c r="U176" i="10"/>
  <c r="V176" i="10"/>
  <c r="AA176" i="10"/>
  <c r="X176" i="10"/>
  <c r="Y16" i="10"/>
  <c r="Y139" i="10" s="1"/>
  <c r="Y338" i="10" s="1"/>
  <c r="U320" i="10"/>
  <c r="U232" i="10"/>
  <c r="U188" i="10"/>
  <c r="Y254" i="10"/>
  <c r="U210" i="10"/>
  <c r="U276" i="10"/>
  <c r="Y320" i="10"/>
  <c r="X220" i="10"/>
  <c r="T220" i="10"/>
  <c r="T221" i="10" s="1"/>
  <c r="AA220" i="10"/>
  <c r="W220" i="10"/>
  <c r="Z220" i="10"/>
  <c r="V220" i="10"/>
  <c r="Y220" i="10"/>
  <c r="U220" i="10"/>
  <c r="S220" i="10"/>
  <c r="S221" i="10" s="1"/>
  <c r="Y264" i="10"/>
  <c r="U264" i="10"/>
  <c r="X264" i="10"/>
  <c r="T264" i="10"/>
  <c r="T265" i="10" s="1"/>
  <c r="AA264" i="10"/>
  <c r="W264" i="10"/>
  <c r="Z264" i="10"/>
  <c r="V264" i="10"/>
  <c r="S264" i="10"/>
  <c r="S265" i="10" s="1"/>
  <c r="Z198" i="10"/>
  <c r="V198" i="10"/>
  <c r="Y198" i="10"/>
  <c r="U198" i="10"/>
  <c r="X198" i="10"/>
  <c r="T198" i="10"/>
  <c r="T199" i="10" s="1"/>
  <c r="AA198" i="10"/>
  <c r="W198" i="10"/>
  <c r="AA286" i="10"/>
  <c r="W286" i="10"/>
  <c r="Z286" i="10"/>
  <c r="V286" i="10"/>
  <c r="Y286" i="10"/>
  <c r="U286" i="10"/>
  <c r="X286" i="10"/>
  <c r="T286" i="10"/>
  <c r="T287" i="10" s="1"/>
  <c r="Y298" i="10"/>
  <c r="U16" i="10"/>
  <c r="Y308" i="10"/>
  <c r="U308" i="10"/>
  <c r="X308" i="10"/>
  <c r="T308" i="10"/>
  <c r="T309" i="10" s="1"/>
  <c r="AA308" i="10"/>
  <c r="W308" i="10"/>
  <c r="Z308" i="10"/>
  <c r="V308" i="10"/>
  <c r="S308" i="10"/>
  <c r="S309" i="10" s="1"/>
  <c r="U254" i="10"/>
  <c r="T139" i="10"/>
  <c r="T338" i="10" s="1"/>
  <c r="AA330" i="10"/>
  <c r="W330" i="10"/>
  <c r="Z330" i="10"/>
  <c r="V330" i="10"/>
  <c r="Y330" i="10"/>
  <c r="U330" i="10"/>
  <c r="X330" i="10"/>
  <c r="T330" i="10"/>
  <c r="T331" i="10" s="1"/>
  <c r="Z242" i="10"/>
  <c r="V242" i="10"/>
  <c r="Y242" i="10"/>
  <c r="U242" i="10"/>
  <c r="X242" i="10"/>
  <c r="T242" i="10"/>
  <c r="T243" i="10" s="1"/>
  <c r="AA242" i="10"/>
  <c r="W242" i="10"/>
  <c r="Y210" i="10"/>
  <c r="Y276" i="10"/>
  <c r="U298" i="10"/>
  <c r="S242" i="10"/>
  <c r="S243" i="10" s="1"/>
  <c r="Y232" i="10"/>
  <c r="Y188" i="10"/>
  <c r="AQ232" i="10"/>
  <c r="AQ82" i="10"/>
  <c r="AR240" i="10"/>
  <c r="AR218" i="10"/>
  <c r="AR174" i="10"/>
  <c r="AR196" i="10"/>
  <c r="AR284" i="10"/>
  <c r="BG8" i="10"/>
  <c r="BG12" i="10"/>
  <c r="AD218" i="10"/>
  <c r="W154" i="10"/>
  <c r="W155" i="10" s="1"/>
  <c r="AD306" i="10"/>
  <c r="AA154" i="10"/>
  <c r="AA155" i="10" s="1"/>
  <c r="BG11" i="10"/>
  <c r="BG10" i="10"/>
  <c r="AD284" i="10"/>
  <c r="Z154" i="10"/>
  <c r="Z155" i="10" s="1"/>
  <c r="BG7" i="10"/>
  <c r="BG6" i="10"/>
  <c r="AQ194" i="10"/>
  <c r="AQ216" i="10"/>
  <c r="AC275" i="10"/>
  <c r="AC260" i="10"/>
  <c r="AQ282" i="10"/>
  <c r="AC238" i="10"/>
  <c r="AC282" i="10"/>
  <c r="AC231" i="10"/>
  <c r="AQ319" i="10"/>
  <c r="AQ326" i="10"/>
  <c r="AQ275" i="10"/>
  <c r="AQ238" i="10"/>
  <c r="AQ260" i="10"/>
  <c r="AQ60" i="10"/>
  <c r="AC253" i="10"/>
  <c r="AC82" i="10"/>
  <c r="AQ188" i="10"/>
  <c r="AQ38" i="10"/>
  <c r="AC126" i="10"/>
  <c r="AQ298" i="10"/>
  <c r="AD174" i="10"/>
  <c r="BF103" i="10"/>
  <c r="AQ210" i="10"/>
  <c r="AC104" i="10"/>
  <c r="AQ104" i="10"/>
  <c r="BF81" i="10"/>
  <c r="BF59" i="10"/>
  <c r="BF125" i="10"/>
  <c r="BE13" i="10"/>
  <c r="S139" i="10"/>
  <c r="S338" i="10" s="1"/>
  <c r="AQ198" i="10"/>
  <c r="AC15" i="10"/>
  <c r="AQ165" i="10"/>
  <c r="AG175" i="10"/>
  <c r="AV324" i="10"/>
  <c r="AQ305" i="10" l="1"/>
  <c r="AQ308" i="10"/>
  <c r="AP172" i="10"/>
  <c r="AI309" i="10"/>
  <c r="AP308" i="10" s="1"/>
  <c r="AB172" i="10"/>
  <c r="AC261" i="10"/>
  <c r="AQ195" i="10"/>
  <c r="AB216" i="10"/>
  <c r="BE125" i="10"/>
  <c r="AC239" i="10"/>
  <c r="AQ254" i="10"/>
  <c r="AP15" i="10"/>
  <c r="AP198" i="10"/>
  <c r="AP253" i="10"/>
  <c r="AB282" i="10"/>
  <c r="AB326" i="10"/>
  <c r="AB165" i="10"/>
  <c r="AP216" i="10"/>
  <c r="AB194" i="10"/>
  <c r="AP282" i="10"/>
  <c r="AQ173" i="10"/>
  <c r="AP260" i="10"/>
  <c r="AM177" i="10"/>
  <c r="BE59" i="10"/>
  <c r="AP326" i="10"/>
  <c r="AP165" i="10"/>
  <c r="BB38" i="10"/>
  <c r="AP238" i="10"/>
  <c r="AP194" i="10"/>
  <c r="AB238" i="10"/>
  <c r="AP275" i="10"/>
  <c r="AP319" i="10"/>
  <c r="AB260" i="10"/>
  <c r="AI265" i="10"/>
  <c r="BE81" i="10"/>
  <c r="AX38" i="10"/>
  <c r="AC232" i="10"/>
  <c r="AB209" i="10"/>
  <c r="AM221" i="10"/>
  <c r="AI177" i="10"/>
  <c r="AM331" i="10"/>
  <c r="U177" i="10"/>
  <c r="AI287" i="10"/>
  <c r="AI243" i="10"/>
  <c r="AI331" i="10"/>
  <c r="AM243" i="10"/>
  <c r="AM287" i="10"/>
  <c r="AM265" i="10"/>
  <c r="AI221" i="10"/>
  <c r="Y177" i="10"/>
  <c r="BE103" i="10"/>
  <c r="AB297" i="10"/>
  <c r="AB319" i="10"/>
  <c r="U331" i="10"/>
  <c r="AC276" i="10"/>
  <c r="Y221" i="10"/>
  <c r="U243" i="10"/>
  <c r="AB15" i="10"/>
  <c r="AB187" i="10"/>
  <c r="Y243" i="10"/>
  <c r="Y331" i="10"/>
  <c r="AB231" i="10"/>
  <c r="AB275" i="10"/>
  <c r="AB253" i="10"/>
  <c r="Y199" i="10"/>
  <c r="U309" i="10"/>
  <c r="U287" i="10"/>
  <c r="BA15" i="10"/>
  <c r="AW15" i="10"/>
  <c r="AW16" i="10" s="1"/>
  <c r="AW139" i="10" s="1"/>
  <c r="AZ15" i="10"/>
  <c r="BC15" i="10"/>
  <c r="AY15" i="10"/>
  <c r="BD15" i="10"/>
  <c r="BB15" i="10"/>
  <c r="AX15" i="10"/>
  <c r="AV15" i="10"/>
  <c r="AV16" i="10" s="1"/>
  <c r="Y309" i="10"/>
  <c r="Y287" i="10"/>
  <c r="U265" i="10"/>
  <c r="U199" i="10"/>
  <c r="Y265" i="10"/>
  <c r="U221" i="10"/>
  <c r="U139" i="10"/>
  <c r="U338" i="10" s="1"/>
  <c r="AQ217" i="10"/>
  <c r="AC283" i="10"/>
  <c r="AQ220" i="10"/>
  <c r="AR335" i="10"/>
  <c r="AQ261" i="10"/>
  <c r="AD335" i="10"/>
  <c r="AC154" i="10"/>
  <c r="AC155" i="10" s="1"/>
  <c r="AC242" i="10"/>
  <c r="AQ283" i="10"/>
  <c r="AC286" i="10"/>
  <c r="AQ327" i="10"/>
  <c r="AQ320" i="10"/>
  <c r="AC264" i="10"/>
  <c r="AQ286" i="10"/>
  <c r="AQ276" i="10"/>
  <c r="AQ264" i="10"/>
  <c r="AQ242" i="10"/>
  <c r="AQ239" i="10"/>
  <c r="AQ330" i="10"/>
  <c r="AC254" i="10"/>
  <c r="AC176" i="10"/>
  <c r="BF104" i="10"/>
  <c r="BF82" i="10"/>
  <c r="BF126" i="10"/>
  <c r="BF60" i="10"/>
  <c r="AC16" i="10"/>
  <c r="BF37" i="10"/>
  <c r="AM139" i="10"/>
  <c r="AM338" i="10" s="1"/>
  <c r="AQ15" i="10"/>
  <c r="AI139" i="10"/>
  <c r="AI338" i="10" s="1"/>
  <c r="AG139" i="10"/>
  <c r="AG338" i="10" s="1"/>
  <c r="AQ199" i="10"/>
  <c r="AQ166" i="10"/>
  <c r="AQ176" i="10"/>
  <c r="BD324" i="10"/>
  <c r="BC324" i="10"/>
  <c r="BB324" i="10"/>
  <c r="BA324" i="10"/>
  <c r="AZ324" i="10"/>
  <c r="AY324" i="10"/>
  <c r="AX324" i="10"/>
  <c r="AW324" i="10"/>
  <c r="BF322" i="10"/>
  <c r="BG322" i="10" s="1"/>
  <c r="BE322" i="10"/>
  <c r="BF321" i="10"/>
  <c r="BG321" i="10" s="1"/>
  <c r="BE321" i="10"/>
  <c r="BD317" i="10"/>
  <c r="BC317" i="10"/>
  <c r="BB317" i="10"/>
  <c r="BA317" i="10"/>
  <c r="AZ317" i="10"/>
  <c r="AY317" i="10"/>
  <c r="AX317" i="10"/>
  <c r="AW317" i="10"/>
  <c r="AV317" i="10"/>
  <c r="BF316" i="10"/>
  <c r="BG316" i="10" s="1"/>
  <c r="BE316" i="10"/>
  <c r="BF315" i="10"/>
  <c r="BG315" i="10" s="1"/>
  <c r="BE315" i="10"/>
  <c r="BF314" i="10"/>
  <c r="BG314" i="10" s="1"/>
  <c r="BE314" i="10"/>
  <c r="BD302" i="10"/>
  <c r="BC302" i="10"/>
  <c r="BB302" i="10"/>
  <c r="BA302" i="10"/>
  <c r="AZ302" i="10"/>
  <c r="AY302" i="10"/>
  <c r="AX302" i="10"/>
  <c r="AV302" i="10"/>
  <c r="AW302" i="10"/>
  <c r="BF300" i="10"/>
  <c r="BG300" i="10" s="1"/>
  <c r="BE300" i="10"/>
  <c r="BF299" i="10"/>
  <c r="BG299" i="10" s="1"/>
  <c r="BE299" i="10"/>
  <c r="BD295" i="10"/>
  <c r="BC295" i="10"/>
  <c r="BB295" i="10"/>
  <c r="BA295" i="10"/>
  <c r="AZ295" i="10"/>
  <c r="AY295" i="10"/>
  <c r="AX295" i="10"/>
  <c r="AW295" i="10"/>
  <c r="AV295" i="10"/>
  <c r="BF294" i="10"/>
  <c r="BG294" i="10" s="1"/>
  <c r="BE294" i="10"/>
  <c r="BF293" i="10"/>
  <c r="BG293" i="10" s="1"/>
  <c r="BE293" i="10"/>
  <c r="BF292" i="10"/>
  <c r="BG292" i="10" s="1"/>
  <c r="BE292" i="10"/>
  <c r="BD280" i="10"/>
  <c r="BC280" i="10"/>
  <c r="BB280" i="10"/>
  <c r="BA280" i="10"/>
  <c r="AZ280" i="10"/>
  <c r="AY280" i="10"/>
  <c r="AX280" i="10"/>
  <c r="AV280" i="10"/>
  <c r="AW280" i="10"/>
  <c r="BF278" i="10"/>
  <c r="BG278" i="10" s="1"/>
  <c r="BE278" i="10"/>
  <c r="BF277" i="10"/>
  <c r="BG277" i="10" s="1"/>
  <c r="BE277" i="10"/>
  <c r="BD273" i="10"/>
  <c r="BC273" i="10"/>
  <c r="BB273" i="10"/>
  <c r="BA273" i="10"/>
  <c r="AZ273" i="10"/>
  <c r="AY273" i="10"/>
  <c r="AX273" i="10"/>
  <c r="AW273" i="10"/>
  <c r="AV273" i="10"/>
  <c r="BF272" i="10"/>
  <c r="BG272" i="10" s="1"/>
  <c r="BE272" i="10"/>
  <c r="BF271" i="10"/>
  <c r="BG271" i="10" s="1"/>
  <c r="BE271" i="10"/>
  <c r="BF270" i="10"/>
  <c r="BG270" i="10" s="1"/>
  <c r="BE270" i="10"/>
  <c r="BD258" i="10"/>
  <c r="BC258" i="10"/>
  <c r="BB258" i="10"/>
  <c r="BA258" i="10"/>
  <c r="AZ258" i="10"/>
  <c r="AY258" i="10"/>
  <c r="AX258" i="10"/>
  <c r="AV258" i="10"/>
  <c r="AW258" i="10"/>
  <c r="BF256" i="10"/>
  <c r="BG256" i="10" s="1"/>
  <c r="BE256" i="10"/>
  <c r="BF255" i="10"/>
  <c r="BG255" i="10" s="1"/>
  <c r="BE255" i="10"/>
  <c r="BD251" i="10"/>
  <c r="BC251" i="10"/>
  <c r="BB251" i="10"/>
  <c r="BA251" i="10"/>
  <c r="AZ251" i="10"/>
  <c r="AY251" i="10"/>
  <c r="AX251" i="10"/>
  <c r="AW251" i="10"/>
  <c r="AV251" i="10"/>
  <c r="BF250" i="10"/>
  <c r="BG250" i="10" s="1"/>
  <c r="BE250" i="10"/>
  <c r="BF249" i="10"/>
  <c r="BG249" i="10" s="1"/>
  <c r="BE249" i="10"/>
  <c r="BF248" i="10"/>
  <c r="BG248" i="10" s="1"/>
  <c r="BE248" i="10"/>
  <c r="BD236" i="10"/>
  <c r="BC236" i="10"/>
  <c r="BB236" i="10"/>
  <c r="BA236" i="10"/>
  <c r="AZ236" i="10"/>
  <c r="AY236" i="10"/>
  <c r="AX236" i="10"/>
  <c r="AV236" i="10"/>
  <c r="AW236" i="10"/>
  <c r="BF234" i="10"/>
  <c r="BG234" i="10" s="1"/>
  <c r="BE234" i="10"/>
  <c r="BF233" i="10"/>
  <c r="BG233" i="10" s="1"/>
  <c r="BE233" i="10"/>
  <c r="BD229" i="10"/>
  <c r="BC229" i="10"/>
  <c r="BB229" i="10"/>
  <c r="BA229" i="10"/>
  <c r="AZ229" i="10"/>
  <c r="AY229" i="10"/>
  <c r="AX229" i="10"/>
  <c r="AW229" i="10"/>
  <c r="AV229" i="10"/>
  <c r="BF228" i="10"/>
  <c r="BG228" i="10" s="1"/>
  <c r="BE228" i="10"/>
  <c r="BF227" i="10"/>
  <c r="BG227" i="10" s="1"/>
  <c r="BE227" i="10"/>
  <c r="BF226" i="10"/>
  <c r="BG226" i="10" s="1"/>
  <c r="BE226" i="10"/>
  <c r="BD214" i="10"/>
  <c r="BC214" i="10"/>
  <c r="BB214" i="10"/>
  <c r="BA214" i="10"/>
  <c r="AZ214" i="10"/>
  <c r="AY214" i="10"/>
  <c r="AX214" i="10"/>
  <c r="AV214" i="10"/>
  <c r="BE213" i="10"/>
  <c r="BF212" i="10"/>
  <c r="BG212" i="10" s="1"/>
  <c r="BE212" i="10"/>
  <c r="BF211" i="10"/>
  <c r="BG211" i="10" s="1"/>
  <c r="BE211" i="10"/>
  <c r="BD207" i="10"/>
  <c r="BC207" i="10"/>
  <c r="BB207" i="10"/>
  <c r="BA207" i="10"/>
  <c r="AZ207" i="10"/>
  <c r="AY207" i="10"/>
  <c r="AX207" i="10"/>
  <c r="AW207" i="10"/>
  <c r="AV207" i="10"/>
  <c r="BF206" i="10"/>
  <c r="BG206" i="10" s="1"/>
  <c r="BE206" i="10"/>
  <c r="BF205" i="10"/>
  <c r="BG205" i="10" s="1"/>
  <c r="BE205" i="10"/>
  <c r="BF204" i="10"/>
  <c r="BG204" i="10" s="1"/>
  <c r="BE204" i="10"/>
  <c r="BD192" i="10"/>
  <c r="BC192" i="10"/>
  <c r="BB192" i="10"/>
  <c r="BA192" i="10"/>
  <c r="AZ192" i="10"/>
  <c r="AY192" i="10"/>
  <c r="AX192" i="10"/>
  <c r="AV192" i="10"/>
  <c r="BF191" i="10"/>
  <c r="BG191" i="10" s="1"/>
  <c r="BF190" i="10"/>
  <c r="BG190" i="10" s="1"/>
  <c r="BE190" i="10"/>
  <c r="BF189" i="10"/>
  <c r="BG189" i="10" s="1"/>
  <c r="BE189" i="10"/>
  <c r="BD185" i="10"/>
  <c r="BC185" i="10"/>
  <c r="BB185" i="10"/>
  <c r="BA185" i="10"/>
  <c r="AZ185" i="10"/>
  <c r="AY185" i="10"/>
  <c r="AX185" i="10"/>
  <c r="AW185" i="10"/>
  <c r="AV185" i="10"/>
  <c r="BF184" i="10"/>
  <c r="BG184" i="10" s="1"/>
  <c r="BE184" i="10"/>
  <c r="BF183" i="10"/>
  <c r="BG183" i="10" s="1"/>
  <c r="BE183" i="10"/>
  <c r="BF182" i="10"/>
  <c r="BG182" i="10" s="1"/>
  <c r="BE182" i="10"/>
  <c r="BD170" i="10"/>
  <c r="BC170" i="10"/>
  <c r="BB170" i="10"/>
  <c r="BA170" i="10"/>
  <c r="AZ170" i="10"/>
  <c r="AY170" i="10"/>
  <c r="AX170" i="10"/>
  <c r="AW170" i="10"/>
  <c r="BF168" i="10"/>
  <c r="BG168" i="10" s="1"/>
  <c r="BE168" i="10"/>
  <c r="BF167" i="10"/>
  <c r="BG167" i="10" s="1"/>
  <c r="BE167" i="10"/>
  <c r="BD163" i="10"/>
  <c r="BC163" i="10"/>
  <c r="BB163" i="10"/>
  <c r="BA163" i="10"/>
  <c r="AZ163" i="10"/>
  <c r="AY163" i="10"/>
  <c r="AX163" i="10"/>
  <c r="AW163" i="10"/>
  <c r="AV163" i="10"/>
  <c r="BF162" i="10"/>
  <c r="BG162" i="10" s="1"/>
  <c r="BE162" i="10"/>
  <c r="BF161" i="10"/>
  <c r="BG161" i="10" s="1"/>
  <c r="BE161" i="10"/>
  <c r="BF160" i="10"/>
  <c r="BG160" i="10" s="1"/>
  <c r="BE160" i="10"/>
  <c r="BE37" i="10" l="1"/>
  <c r="AQ221" i="10"/>
  <c r="AQ309" i="10"/>
  <c r="AP264" i="10"/>
  <c r="AP176" i="10"/>
  <c r="AV139" i="10"/>
  <c r="AV338" i="10" s="1"/>
  <c r="AP286" i="10"/>
  <c r="AB264" i="10"/>
  <c r="AP330" i="10"/>
  <c r="AQ287" i="10"/>
  <c r="AP242" i="10"/>
  <c r="AB220" i="10"/>
  <c r="AB176" i="10"/>
  <c r="AP220" i="10"/>
  <c r="AB330" i="10"/>
  <c r="AB242" i="10"/>
  <c r="AC243" i="10"/>
  <c r="AB198" i="10"/>
  <c r="AB308" i="10"/>
  <c r="AB286" i="10"/>
  <c r="AX16" i="10"/>
  <c r="AX139" i="10" s="1"/>
  <c r="BB16" i="10"/>
  <c r="AW338" i="10"/>
  <c r="AV274" i="10"/>
  <c r="AV328" i="10"/>
  <c r="AC265" i="10"/>
  <c r="AQ331" i="10"/>
  <c r="AQ243" i="10"/>
  <c r="AC287" i="10"/>
  <c r="BF15" i="10"/>
  <c r="AQ265" i="10"/>
  <c r="AC177" i="10"/>
  <c r="BF38" i="10"/>
  <c r="AQ16" i="10"/>
  <c r="AQ177" i="10"/>
  <c r="BF163" i="10"/>
  <c r="BG163" i="10" s="1"/>
  <c r="AV186" i="10"/>
  <c r="AV230" i="10"/>
  <c r="AV252" i="10"/>
  <c r="AX259" i="10"/>
  <c r="BB259" i="10"/>
  <c r="AV259" i="10"/>
  <c r="AV171" i="10"/>
  <c r="AV325" i="10"/>
  <c r="AV237" i="10"/>
  <c r="AV281" i="10"/>
  <c r="AX237" i="10"/>
  <c r="BB237" i="10"/>
  <c r="AX193" i="10"/>
  <c r="BB193" i="10"/>
  <c r="AV303" i="10"/>
  <c r="BB303" i="10"/>
  <c r="AX303" i="10"/>
  <c r="AX171" i="10"/>
  <c r="BB171" i="10"/>
  <c r="AX215" i="10"/>
  <c r="BB215" i="10"/>
  <c r="AX281" i="10"/>
  <c r="BB281" i="10"/>
  <c r="AX325" i="10"/>
  <c r="BB325" i="10"/>
  <c r="BB274" i="10"/>
  <c r="BB208" i="10"/>
  <c r="BB318" i="10"/>
  <c r="AV318" i="10"/>
  <c r="AX318" i="10"/>
  <c r="AX230" i="10"/>
  <c r="BB230" i="10"/>
  <c r="AX274" i="10"/>
  <c r="AX208" i="10"/>
  <c r="AV208" i="10"/>
  <c r="AX252" i="10"/>
  <c r="BB252" i="10"/>
  <c r="AV296" i="10"/>
  <c r="AX164" i="10"/>
  <c r="AV164" i="10"/>
  <c r="AX296" i="10"/>
  <c r="BB296" i="10"/>
  <c r="AX186" i="10"/>
  <c r="BF295" i="10"/>
  <c r="AZ196" i="10"/>
  <c r="BD196" i="10"/>
  <c r="BB186" i="10"/>
  <c r="BB164" i="10"/>
  <c r="BE279" i="10"/>
  <c r="BE280" i="10" s="1"/>
  <c r="AV282" i="10" s="1"/>
  <c r="AV283" i="10" s="1"/>
  <c r="AV284" i="10"/>
  <c r="BE295" i="10"/>
  <c r="BB306" i="10"/>
  <c r="BE317" i="10"/>
  <c r="BF317" i="10"/>
  <c r="BB328" i="10"/>
  <c r="BE207" i="10"/>
  <c r="AV209" i="10" s="1"/>
  <c r="AV210" i="10" s="1"/>
  <c r="BE229" i="10"/>
  <c r="BB240" i="10"/>
  <c r="BE235" i="10"/>
  <c r="BE236" i="10" s="1"/>
  <c r="AZ238" i="10" s="1"/>
  <c r="BD306" i="10"/>
  <c r="AZ328" i="10"/>
  <c r="BD328" i="10"/>
  <c r="AV174" i="10"/>
  <c r="AZ174" i="10"/>
  <c r="BD174" i="10"/>
  <c r="AY196" i="10"/>
  <c r="BC196" i="10"/>
  <c r="AY218" i="10"/>
  <c r="BC218" i="10"/>
  <c r="BB262" i="10"/>
  <c r="BF273" i="10"/>
  <c r="BB284" i="10"/>
  <c r="BD284" i="10"/>
  <c r="BE185" i="10"/>
  <c r="AX196" i="10"/>
  <c r="BB196" i="10"/>
  <c r="AV196" i="10"/>
  <c r="BE214" i="10"/>
  <c r="AX216" i="10" s="1"/>
  <c r="AV262" i="10"/>
  <c r="AZ262" i="10"/>
  <c r="BD262" i="10"/>
  <c r="AZ284" i="10"/>
  <c r="AY306" i="10"/>
  <c r="BC306" i="10"/>
  <c r="AY328" i="10"/>
  <c r="BC328" i="10"/>
  <c r="BB218" i="10"/>
  <c r="BF229" i="10"/>
  <c r="AZ306" i="10"/>
  <c r="AV306" i="10"/>
  <c r="BF207" i="10"/>
  <c r="BE169" i="10"/>
  <c r="BE170" i="10" s="1"/>
  <c r="AV172" i="10" s="1"/>
  <c r="AV173" i="10" s="1"/>
  <c r="AY240" i="10"/>
  <c r="BC240" i="10"/>
  <c r="BE251" i="10"/>
  <c r="AV253" i="10" s="1"/>
  <c r="AV254" i="10" s="1"/>
  <c r="BF251" i="10"/>
  <c r="AY284" i="10"/>
  <c r="BC284" i="10"/>
  <c r="AY174" i="10"/>
  <c r="BC174" i="10"/>
  <c r="AV218" i="10"/>
  <c r="AZ218" i="10"/>
  <c r="BD218" i="10"/>
  <c r="AV240" i="10"/>
  <c r="AZ240" i="10"/>
  <c r="BD240" i="10"/>
  <c r="AY262" i="10"/>
  <c r="BC262" i="10"/>
  <c r="BE273" i="10"/>
  <c r="BB174" i="10"/>
  <c r="BA240" i="10"/>
  <c r="AW328" i="10"/>
  <c r="BF324" i="10"/>
  <c r="BE323" i="10"/>
  <c r="BE324" i="10" s="1"/>
  <c r="AV326" i="10" s="1"/>
  <c r="AV327" i="10" s="1"/>
  <c r="BF323" i="10"/>
  <c r="BG323" i="10" s="1"/>
  <c r="BA328" i="10"/>
  <c r="AX328" i="10"/>
  <c r="AW306" i="10"/>
  <c r="BF302" i="10"/>
  <c r="BE301" i="10"/>
  <c r="BE302" i="10" s="1"/>
  <c r="AW304" i="10" s="1"/>
  <c r="AW305" i="10" s="1"/>
  <c r="BF301" i="10"/>
  <c r="BG301" i="10" s="1"/>
  <c r="BA306" i="10"/>
  <c r="AX306" i="10"/>
  <c r="BF280" i="10"/>
  <c r="AW284" i="10"/>
  <c r="BF279" i="10"/>
  <c r="BG279" i="10" s="1"/>
  <c r="BA284" i="10"/>
  <c r="AX284" i="10"/>
  <c r="AW262" i="10"/>
  <c r="BF258" i="10"/>
  <c r="BE257" i="10"/>
  <c r="BE258" i="10" s="1"/>
  <c r="BD260" i="10" s="1"/>
  <c r="BF257" i="10"/>
  <c r="BG257" i="10" s="1"/>
  <c r="BA262" i="10"/>
  <c r="AX262" i="10"/>
  <c r="AW240" i="10"/>
  <c r="BF236" i="10"/>
  <c r="BF235" i="10"/>
  <c r="BG235" i="10" s="1"/>
  <c r="AX240" i="10"/>
  <c r="BF213" i="10"/>
  <c r="BG213" i="10" s="1"/>
  <c r="BA218" i="10"/>
  <c r="AX218" i="10"/>
  <c r="AW214" i="10"/>
  <c r="BF185" i="10"/>
  <c r="AW192" i="10"/>
  <c r="BE191" i="10"/>
  <c r="BE192" i="10" s="1"/>
  <c r="BD194" i="10" s="1"/>
  <c r="BA196" i="10"/>
  <c r="BE163" i="10"/>
  <c r="AV165" i="10" s="1"/>
  <c r="AV166" i="10" s="1"/>
  <c r="BA174" i="10"/>
  <c r="AW174" i="10"/>
  <c r="BF170" i="10"/>
  <c r="BF169" i="10"/>
  <c r="BG169" i="10" s="1"/>
  <c r="AX174" i="10"/>
  <c r="BB139" i="10" l="1"/>
  <c r="BB338" i="10" s="1"/>
  <c r="AV193" i="10"/>
  <c r="AW194" i="10"/>
  <c r="AW195" i="10" s="1"/>
  <c r="BC304" i="10"/>
  <c r="BC260" i="10"/>
  <c r="BC216" i="10"/>
  <c r="BC165" i="10"/>
  <c r="BC326" i="10"/>
  <c r="BB282" i="10"/>
  <c r="BB238" i="10"/>
  <c r="BB165" i="10"/>
  <c r="BA304" i="10"/>
  <c r="BA260" i="10"/>
  <c r="BA216" i="10"/>
  <c r="BA165" i="10"/>
  <c r="AW326" i="10"/>
  <c r="AW327" i="10" s="1"/>
  <c r="BD282" i="10"/>
  <c r="AZ260" i="10"/>
  <c r="AW238" i="10"/>
  <c r="AW239" i="10" s="1"/>
  <c r="AZ194" i="10"/>
  <c r="AY304" i="10"/>
  <c r="AY260" i="10"/>
  <c r="AY216" i="10"/>
  <c r="AY165" i="10"/>
  <c r="AY326" i="10"/>
  <c r="AX282" i="10"/>
  <c r="AX238" i="10"/>
  <c r="AX165" i="10"/>
  <c r="AV304" i="10"/>
  <c r="AV305" i="10" s="1"/>
  <c r="AV260" i="10"/>
  <c r="AV261" i="10" s="1"/>
  <c r="AV216" i="10"/>
  <c r="AV217" i="10" s="1"/>
  <c r="AW165" i="10"/>
  <c r="AW166" i="10" s="1"/>
  <c r="BD304" i="10"/>
  <c r="AZ282" i="10"/>
  <c r="AW260" i="10"/>
  <c r="AW261" i="10" s="1"/>
  <c r="BD216" i="10"/>
  <c r="BD165" i="10"/>
  <c r="BD326" i="10"/>
  <c r="BC282" i="10"/>
  <c r="BC238" i="10"/>
  <c r="BC194" i="10"/>
  <c r="BB194" i="10"/>
  <c r="BB304" i="10"/>
  <c r="BB260" i="10"/>
  <c r="BB216" i="10"/>
  <c r="BB326" i="10"/>
  <c r="BA282" i="10"/>
  <c r="BA238" i="10"/>
  <c r="BA194" i="10"/>
  <c r="AZ304" i="10"/>
  <c r="AW282" i="10"/>
  <c r="AW283" i="10" s="1"/>
  <c r="BD238" i="10"/>
  <c r="AZ216" i="10"/>
  <c r="AZ165" i="10"/>
  <c r="AV215" i="10"/>
  <c r="AW216" i="10"/>
  <c r="AW217" i="10" s="1"/>
  <c r="AZ326" i="10"/>
  <c r="AY282" i="10"/>
  <c r="AY238" i="10"/>
  <c r="AY194" i="10"/>
  <c r="AX194" i="10"/>
  <c r="AX304" i="10"/>
  <c r="AX260" i="10"/>
  <c r="AX326" i="10"/>
  <c r="AV238" i="10"/>
  <c r="AV239" i="10" s="1"/>
  <c r="AV194" i="10"/>
  <c r="AV195" i="10" s="1"/>
  <c r="BA326" i="10"/>
  <c r="AX337" i="10"/>
  <c r="AZ337" i="10"/>
  <c r="BB172" i="10"/>
  <c r="AY337" i="10"/>
  <c r="AW172" i="10"/>
  <c r="AW173" i="10" s="1"/>
  <c r="BC172" i="10"/>
  <c r="BA172" i="10"/>
  <c r="BB337" i="10"/>
  <c r="BD172" i="10"/>
  <c r="AY172" i="10"/>
  <c r="BA337" i="10"/>
  <c r="BC337" i="10"/>
  <c r="BD337" i="10"/>
  <c r="AZ172" i="10"/>
  <c r="AX172" i="10"/>
  <c r="BE15" i="10"/>
  <c r="BC187" i="10"/>
  <c r="AY187" i="10"/>
  <c r="BB187" i="10"/>
  <c r="AX187" i="10"/>
  <c r="BA187" i="10"/>
  <c r="AW187" i="10"/>
  <c r="AW188" i="10" s="1"/>
  <c r="BD187" i="10"/>
  <c r="AZ187" i="10"/>
  <c r="BA275" i="10"/>
  <c r="AW275" i="10"/>
  <c r="AW276" i="10" s="1"/>
  <c r="BD275" i="10"/>
  <c r="AZ275" i="10"/>
  <c r="BC275" i="10"/>
  <c r="AY275" i="10"/>
  <c r="BB275" i="10"/>
  <c r="AX275" i="10"/>
  <c r="AV337" i="10"/>
  <c r="BC231" i="10"/>
  <c r="AY231" i="10"/>
  <c r="BB231" i="10"/>
  <c r="AX231" i="10"/>
  <c r="BA231" i="10"/>
  <c r="AW231" i="10"/>
  <c r="AW232" i="10" s="1"/>
  <c r="BD231" i="10"/>
  <c r="AZ231" i="10"/>
  <c r="BB319" i="10"/>
  <c r="AX319" i="10"/>
  <c r="BA319" i="10"/>
  <c r="AW319" i="10"/>
  <c r="AW320" i="10" s="1"/>
  <c r="BD319" i="10"/>
  <c r="AZ319" i="10"/>
  <c r="BC319" i="10"/>
  <c r="AY319" i="10"/>
  <c r="AV319" i="10"/>
  <c r="AV320" i="10" s="1"/>
  <c r="AV275" i="10"/>
  <c r="AV276" i="10" s="1"/>
  <c r="AV187" i="10"/>
  <c r="AV188" i="10" s="1"/>
  <c r="BB209" i="10"/>
  <c r="AX209" i="10"/>
  <c r="BA209" i="10"/>
  <c r="AW209" i="10"/>
  <c r="AW210" i="10" s="1"/>
  <c r="BD209" i="10"/>
  <c r="AZ209" i="10"/>
  <c r="BC209" i="10"/>
  <c r="AY209" i="10"/>
  <c r="BC253" i="10"/>
  <c r="AY253" i="10"/>
  <c r="BB253" i="10"/>
  <c r="AX253" i="10"/>
  <c r="BA253" i="10"/>
  <c r="AW253" i="10"/>
  <c r="AW254" i="10" s="1"/>
  <c r="BD253" i="10"/>
  <c r="AZ253" i="10"/>
  <c r="BB297" i="10"/>
  <c r="AX297" i="10"/>
  <c r="BA297" i="10"/>
  <c r="AW297" i="10"/>
  <c r="AW298" i="10" s="1"/>
  <c r="BD297" i="10"/>
  <c r="AZ297" i="10"/>
  <c r="BC297" i="10"/>
  <c r="AY297" i="10"/>
  <c r="AV297" i="10"/>
  <c r="AV298" i="10" s="1"/>
  <c r="AV231" i="10"/>
  <c r="AV232" i="10" s="1"/>
  <c r="AX338" i="10"/>
  <c r="BF16" i="10"/>
  <c r="BG273" i="10"/>
  <c r="BG236" i="10"/>
  <c r="BG280" i="10"/>
  <c r="BG251" i="10"/>
  <c r="BG229" i="10"/>
  <c r="BG295" i="10"/>
  <c r="BG170" i="10"/>
  <c r="BG302" i="10"/>
  <c r="BG317" i="10"/>
  <c r="BG185" i="10"/>
  <c r="BG207" i="10"/>
  <c r="BG258" i="10"/>
  <c r="BG324" i="10"/>
  <c r="AX175" i="10"/>
  <c r="AV175" i="10"/>
  <c r="BB329" i="10"/>
  <c r="BB241" i="10"/>
  <c r="BF328" i="10"/>
  <c r="BE154" i="10" s="1"/>
  <c r="BE155" i="10" s="1"/>
  <c r="AV329" i="10"/>
  <c r="AX329" i="10"/>
  <c r="AV307" i="10"/>
  <c r="AX307" i="10"/>
  <c r="BB307" i="10"/>
  <c r="BB285" i="10"/>
  <c r="AV285" i="10"/>
  <c r="AX285" i="10"/>
  <c r="BB263" i="10"/>
  <c r="AX263" i="10"/>
  <c r="AV263" i="10"/>
  <c r="AV241" i="10"/>
  <c r="AX241" i="10"/>
  <c r="AX219" i="10"/>
  <c r="BB219" i="10"/>
  <c r="BB197" i="10"/>
  <c r="AX197" i="10"/>
  <c r="BB175" i="10"/>
  <c r="BE284" i="10"/>
  <c r="BE174" i="10"/>
  <c r="AV176" i="10" s="1"/>
  <c r="AV177" i="10" s="1"/>
  <c r="BE218" i="10"/>
  <c r="AV220" i="10" s="1"/>
  <c r="AV221" i="10" s="1"/>
  <c r="BE240" i="10"/>
  <c r="AV242" i="10" s="1"/>
  <c r="AV243" i="10" s="1"/>
  <c r="BE328" i="10"/>
  <c r="BE306" i="10"/>
  <c r="AV308" i="10" s="1"/>
  <c r="AV309" i="10" s="1"/>
  <c r="BF306" i="10"/>
  <c r="BD154" i="10" s="1"/>
  <c r="BD155" i="10" s="1"/>
  <c r="BF284" i="10"/>
  <c r="BC154" i="10" s="1"/>
  <c r="BC155" i="10" s="1"/>
  <c r="BE262" i="10"/>
  <c r="BF262" i="10"/>
  <c r="BB154" i="10" s="1"/>
  <c r="BB155" i="10" s="1"/>
  <c r="BF240" i="10"/>
  <c r="BA154" i="10" s="1"/>
  <c r="BA155" i="10" s="1"/>
  <c r="AW218" i="10"/>
  <c r="AV219" i="10" s="1"/>
  <c r="BF214" i="10"/>
  <c r="BE196" i="10"/>
  <c r="AV198" i="10" s="1"/>
  <c r="AV199" i="10" s="1"/>
  <c r="AW196" i="10"/>
  <c r="AV197" i="10" s="1"/>
  <c r="BF192" i="10"/>
  <c r="BF174" i="10"/>
  <c r="AX154" i="10" s="1"/>
  <c r="AX155" i="10" s="1"/>
  <c r="AX239" i="10" l="1"/>
  <c r="BB283" i="10"/>
  <c r="AX217" i="10"/>
  <c r="BB166" i="10"/>
  <c r="BB217" i="10"/>
  <c r="BC176" i="10"/>
  <c r="AX195" i="10"/>
  <c r="BB239" i="10"/>
  <c r="AX166" i="10"/>
  <c r="BB327" i="10"/>
  <c r="AX283" i="10"/>
  <c r="AX305" i="10"/>
  <c r="AX261" i="10"/>
  <c r="AW337" i="10"/>
  <c r="BF335" i="10" s="1"/>
  <c r="BB195" i="10"/>
  <c r="BB305" i="10"/>
  <c r="AX327" i="10"/>
  <c r="BB261" i="10"/>
  <c r="BA176" i="10"/>
  <c r="AW176" i="10"/>
  <c r="AW177" i="10" s="1"/>
  <c r="BB176" i="10"/>
  <c r="AY176" i="10"/>
  <c r="AZ176" i="10"/>
  <c r="AX173" i="10"/>
  <c r="BD176" i="10"/>
  <c r="BB173" i="10"/>
  <c r="AX176" i="10"/>
  <c r="AX210" i="10"/>
  <c r="AX320" i="10"/>
  <c r="BB298" i="10"/>
  <c r="BB210" i="10"/>
  <c r="BB188" i="10"/>
  <c r="BB320" i="10"/>
  <c r="AX254" i="10"/>
  <c r="BB264" i="10"/>
  <c r="AX264" i="10"/>
  <c r="BA264" i="10"/>
  <c r="AW264" i="10"/>
  <c r="AW265" i="10" s="1"/>
  <c r="BD264" i="10"/>
  <c r="AZ264" i="10"/>
  <c r="BC264" i="10"/>
  <c r="AY264" i="10"/>
  <c r="BA330" i="10"/>
  <c r="AW330" i="10"/>
  <c r="AW331" i="10" s="1"/>
  <c r="BD330" i="10"/>
  <c r="AZ330" i="10"/>
  <c r="BC330" i="10"/>
  <c r="AY330" i="10"/>
  <c r="BB330" i="10"/>
  <c r="AX330" i="10"/>
  <c r="BD286" i="10"/>
  <c r="AZ286" i="10"/>
  <c r="BC286" i="10"/>
  <c r="AY286" i="10"/>
  <c r="BB286" i="10"/>
  <c r="AX286" i="10"/>
  <c r="BA286" i="10"/>
  <c r="AW286" i="10"/>
  <c r="AW287" i="10" s="1"/>
  <c r="BB254" i="10"/>
  <c r="AX232" i="10"/>
  <c r="BB276" i="10"/>
  <c r="AX188" i="10"/>
  <c r="BB242" i="10"/>
  <c r="AX242" i="10"/>
  <c r="BA242" i="10"/>
  <c r="AW242" i="10"/>
  <c r="AW243" i="10" s="1"/>
  <c r="BD242" i="10"/>
  <c r="AZ242" i="10"/>
  <c r="BC242" i="10"/>
  <c r="AY242" i="10"/>
  <c r="AX298" i="10"/>
  <c r="AV330" i="10"/>
  <c r="AV331" i="10" s="1"/>
  <c r="BB232" i="10"/>
  <c r="AV286" i="10"/>
  <c r="AV287" i="10" s="1"/>
  <c r="BB220" i="10"/>
  <c r="AX220" i="10"/>
  <c r="BA220" i="10"/>
  <c r="AW220" i="10"/>
  <c r="AW221" i="10" s="1"/>
  <c r="BD220" i="10"/>
  <c r="AZ220" i="10"/>
  <c r="BC220" i="10"/>
  <c r="AY220" i="10"/>
  <c r="BA198" i="10"/>
  <c r="AW198" i="10"/>
  <c r="AW199" i="10" s="1"/>
  <c r="BD198" i="10"/>
  <c r="AZ198" i="10"/>
  <c r="BC198" i="10"/>
  <c r="AY198" i="10"/>
  <c r="BB198" i="10"/>
  <c r="AX198" i="10"/>
  <c r="BD308" i="10"/>
  <c r="AZ308" i="10"/>
  <c r="BC308" i="10"/>
  <c r="AY308" i="10"/>
  <c r="BB308" i="10"/>
  <c r="AX308" i="10"/>
  <c r="BA308" i="10"/>
  <c r="AW308" i="10"/>
  <c r="AW309" i="10" s="1"/>
  <c r="AX276" i="10"/>
  <c r="AV264" i="10"/>
  <c r="AV265" i="10" s="1"/>
  <c r="BG174" i="10"/>
  <c r="BG284" i="10"/>
  <c r="BG262" i="10"/>
  <c r="BG240" i="10"/>
  <c r="BG328" i="10"/>
  <c r="BG306" i="10"/>
  <c r="BG192" i="10"/>
  <c r="BG214" i="10"/>
  <c r="BF297" i="10"/>
  <c r="BF275" i="10"/>
  <c r="BF231" i="10"/>
  <c r="BF319" i="10"/>
  <c r="BF253" i="10"/>
  <c r="BF209" i="10"/>
  <c r="BF216" i="10"/>
  <c r="BF187" i="10"/>
  <c r="BF165" i="10"/>
  <c r="BF282" i="10"/>
  <c r="BF172" i="10"/>
  <c r="BF238" i="10"/>
  <c r="BF326" i="10"/>
  <c r="BF304" i="10"/>
  <c r="BF260" i="10"/>
  <c r="BF218" i="10"/>
  <c r="AZ154" i="10" s="1"/>
  <c r="AZ155" i="10" s="1"/>
  <c r="BF196" i="10"/>
  <c r="AY154" i="10" s="1"/>
  <c r="AY155" i="10" s="1"/>
  <c r="BF194" i="10"/>
  <c r="BE337" i="10" l="1"/>
  <c r="BG335" i="10"/>
  <c r="BF154" i="10"/>
  <c r="BF155" i="10" s="1"/>
  <c r="BF232" i="10"/>
  <c r="BE165" i="10"/>
  <c r="BE209" i="10"/>
  <c r="BE297" i="10"/>
  <c r="BE253" i="10"/>
  <c r="BE238" i="10"/>
  <c r="BE172" i="10"/>
  <c r="BE326" i="10"/>
  <c r="BE216" i="10"/>
  <c r="BF217" i="10"/>
  <c r="BE282" i="10"/>
  <c r="BE194" i="10"/>
  <c r="BE260" i="10"/>
  <c r="BB177" i="10"/>
  <c r="BE304" i="10"/>
  <c r="AX177" i="10"/>
  <c r="BB243" i="10"/>
  <c r="BE187" i="10"/>
  <c r="BE319" i="10"/>
  <c r="BB199" i="10"/>
  <c r="BB331" i="10"/>
  <c r="BE275" i="10"/>
  <c r="BE231" i="10"/>
  <c r="AX309" i="10"/>
  <c r="AX331" i="10"/>
  <c r="BB309" i="10"/>
  <c r="AX221" i="10"/>
  <c r="AX287" i="10"/>
  <c r="AX265" i="10"/>
  <c r="AX199" i="10"/>
  <c r="BB221" i="10"/>
  <c r="AX243" i="10"/>
  <c r="BB287" i="10"/>
  <c r="BB265" i="10"/>
  <c r="BG218" i="10"/>
  <c r="BG196" i="10"/>
  <c r="BF276" i="10"/>
  <c r="BF298" i="10"/>
  <c r="BF254" i="10"/>
  <c r="BF210" i="10"/>
  <c r="BF320" i="10"/>
  <c r="BF195" i="10"/>
  <c r="BF188" i="10"/>
  <c r="BF239" i="10"/>
  <c r="BF173" i="10"/>
  <c r="BF220" i="10"/>
  <c r="BF242" i="10"/>
  <c r="BF286" i="10"/>
  <c r="BF305" i="10"/>
  <c r="BF166" i="10"/>
  <c r="BF176" i="10"/>
  <c r="BF198" i="10"/>
  <c r="BF261" i="10"/>
  <c r="BF330" i="10"/>
  <c r="BF327" i="10"/>
  <c r="BF283" i="10"/>
  <c r="BF308" i="10"/>
  <c r="BF264" i="10"/>
  <c r="BE330" i="10" l="1"/>
  <c r="BE176" i="10"/>
  <c r="BE242" i="10"/>
  <c r="BE198" i="10"/>
  <c r="BE308" i="10"/>
  <c r="BE264" i="10"/>
  <c r="BE286" i="10"/>
  <c r="BE220" i="10"/>
  <c r="BF177" i="10"/>
  <c r="BF287" i="10"/>
  <c r="BF221" i="10"/>
  <c r="BF331" i="10"/>
  <c r="BF199" i="10"/>
  <c r="BF243" i="10"/>
  <c r="BF309" i="10"/>
  <c r="BF265" i="10"/>
</calcChain>
</file>

<file path=xl/sharedStrings.xml><?xml version="1.0" encoding="utf-8"?>
<sst xmlns="http://schemas.openxmlformats.org/spreadsheetml/2006/main" count="1283" uniqueCount="77">
  <si>
    <t>ม.3</t>
  </si>
  <si>
    <t>ม.6</t>
  </si>
  <si>
    <t>ภาษาไทย</t>
  </si>
  <si>
    <t>คณิตศาสตร์</t>
  </si>
  <si>
    <t>วิทยาศาสตร์</t>
  </si>
  <si>
    <t>ศิลปะ</t>
  </si>
  <si>
    <t>รวม</t>
  </si>
  <si>
    <t>เฉลี่ย</t>
  </si>
  <si>
    <t>กลุ่มสาระ</t>
  </si>
  <si>
    <t>ร</t>
  </si>
  <si>
    <t>เฉลี่ยตามกลุ่ม</t>
  </si>
  <si>
    <t>ภาษาต่างประเทศ</t>
  </si>
  <si>
    <t>ม.1</t>
  </si>
  <si>
    <t>ม.2</t>
  </si>
  <si>
    <t>ม.4</t>
  </si>
  <si>
    <t>ม.5</t>
  </si>
  <si>
    <t>สุขศึกษาฯ</t>
  </si>
  <si>
    <t>ระดับชั้น</t>
  </si>
  <si>
    <t>โรงเรียนหนองนาคำวิทยาคม สำนักงานเขตพื้นที่การศึกษาขอนแก่น เขต 25</t>
  </si>
  <si>
    <t>สังคมศึกษา ศาสนาและวัฒนธรรม</t>
  </si>
  <si>
    <t>สุขศึกษาและพลศึกษา</t>
  </si>
  <si>
    <t>การงานอาชีพและเทคโนโลยี</t>
  </si>
  <si>
    <t>สังคมศึกษาฯ</t>
  </si>
  <si>
    <t>การงานอาชีพฯ</t>
  </si>
  <si>
    <t>เฉลี่ยรวมทั้งสิ้น</t>
  </si>
  <si>
    <t>2</t>
  </si>
  <si>
    <t>2.5</t>
  </si>
  <si>
    <t>3</t>
  </si>
  <si>
    <t>3.5</t>
  </si>
  <si>
    <t>4</t>
  </si>
  <si>
    <t>ร้อยละ</t>
  </si>
  <si>
    <t>รวมทั้งหมด</t>
  </si>
  <si>
    <t>ผลการเรียนไม่ผ่าน</t>
  </si>
  <si>
    <t>ข้อมูล ณ วันที่</t>
  </si>
  <si>
    <t>มัธยมศึกษาปีที่ 1</t>
  </si>
  <si>
    <t>มัธยมศึกษาปีที่ 2</t>
  </si>
  <si>
    <t>มัธยมศึกษาปีที่ 3</t>
  </si>
  <si>
    <t>มัธยมศึกษาปีที่ 4</t>
  </si>
  <si>
    <t>มัธยมศึกษาปีที่ 5</t>
  </si>
  <si>
    <t>มัธยมศึกษาปีที่ 6</t>
  </si>
  <si>
    <t>กลุ่มสาระการเรียนรู้</t>
  </si>
  <si>
    <t>จำนวนนักเรียนที่ได้ระดับ ๓ ขี้นไป</t>
  </si>
  <si>
    <t>ร้อยละนักเรียนที่ได้ระดับ ๓ ขี้นไป</t>
  </si>
  <si>
    <t>๑. ภาษาไทย</t>
  </si>
  <si>
    <t>๒. คณิตศาสตร์</t>
  </si>
  <si>
    <t>๓. วิทยาศาสตร์</t>
  </si>
  <si>
    <t>๕. สุข- พลศึกษา</t>
  </si>
  <si>
    <t xml:space="preserve">๖. ศิลปะ </t>
  </si>
  <si>
    <t>๘.ภาษาต่างประเทศ</t>
  </si>
  <si>
    <t>ภาคเรียนที่ 2</t>
  </si>
  <si>
    <t>ค่าเฉลี่ย</t>
  </si>
  <si>
    <t>ชั้นมัธยมศึกษาปีที่ 1</t>
  </si>
  <si>
    <t>ระดับชั้น/กลุ่มสาระ</t>
  </si>
  <si>
    <t>ชั้นมัธยมศึกษาปีที่ 2</t>
  </si>
  <si>
    <t>ชั้นมัธยมศึกษาปีที่ 3</t>
  </si>
  <si>
    <t>ชั้นมัธยมศึกษาปีที่ 4</t>
  </si>
  <si>
    <t>ชั้นมัธยมศึกษาปีที่ 5</t>
  </si>
  <si>
    <t>ชั้นมัธยมศึกษาปีที่ 6</t>
  </si>
  <si>
    <t>ชั้นมัธยมศึกษาปีที่ 1 ภาคเรียนที่ 1</t>
  </si>
  <si>
    <t>ชั้นมัธยมศึกษาปีที่ 3 ภาคเรียนที่ 1</t>
  </si>
  <si>
    <t>ชั้นมัธยมศึกษาปีที่ 2 ภาคเรียนที่ 1</t>
  </si>
  <si>
    <t>ชั้นมัธยมศึกษาปีที่ 4 ภาคเรียนที่ 1</t>
  </si>
  <si>
    <t>ชั้นมัธยมศึกษาปีที่ 5 ภาคเรียนที่ 1</t>
  </si>
  <si>
    <t>ชั้นมัธยมศึกษาปีที่ 6 ภาคเรียนที่ 1</t>
  </si>
  <si>
    <t>จำนวนผู้สอบ</t>
  </si>
  <si>
    <t xml:space="preserve">สถิติผลการเรียนของแยกตามระดับชั้น ปีการศึกษา 2557 ภาคเรียนที่ 1 </t>
  </si>
  <si>
    <t>สถิติผลการเรียนของแยกตามระดับชั้น ปีการศึกษา 2557  ภาคเรียนที่ 2</t>
  </si>
  <si>
    <t>สถิติผลการเรียนของแยกตามระดับชั้น ปีการศึกษา 2557</t>
  </si>
  <si>
    <t>สถิติผลการเรียนของกลุ่มสาระการเรียนรู้ ปีการศึกษา 2557 ภาคเรียนที่ 1</t>
  </si>
  <si>
    <t>สถิติผลการเรียนของแยกตามระดับชั้น ปีการศึกษา 2557 ภาคเรียนที่ 1</t>
  </si>
  <si>
    <t>สถิติผลการเรียนของกลุ่มสาระการเรียนรู้ ปีการศึกษา 2557 ภาคเรียนที่ 2</t>
  </si>
  <si>
    <t>สถิติผลการเรียนของกลุ่มสาระการเรียนรู้ ปีการศึกษา 2557 ภาคเรียนที่ 2  ภาคเรียนที่ 2</t>
  </si>
  <si>
    <t>สถิติผลการเรียนของกลุ่มสาระการเรียนรู้ ปีการศึกษา 2557</t>
  </si>
  <si>
    <t>๔. สังคมศึกษาฯ</t>
  </si>
  <si>
    <t>๗. การงานอาชีพฯ</t>
  </si>
  <si>
    <t xml:space="preserve">จำนวนที่เข้าสอบ </t>
  </si>
  <si>
    <t>จำนวนที่เข้าสอบ ที่ได้รับผลการเรียน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</si>
</sst>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7041E]d\ mmmm\ yyyy;@"/>
  </numFmts>
  <fonts count="1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36"/>
      <name val="TH SarabunPSK"/>
      <family val="2"/>
    </font>
    <font>
      <b/>
      <sz val="24"/>
      <color theme="1"/>
      <name val="TH SarabunPSK"/>
      <family val="2"/>
    </font>
    <font>
      <b/>
      <sz val="48"/>
      <color rgb="FFFF0000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36"/>
      <color theme="1"/>
      <name val="TH SarabunPSK"/>
      <family val="2"/>
    </font>
    <font>
      <b/>
      <sz val="30"/>
      <color theme="1"/>
      <name val="TH SarabunPSK"/>
      <family val="2"/>
    </font>
    <font>
      <b/>
      <sz val="40"/>
      <color rgb="FFFF0000"/>
      <name val="TH SarabunPSK"/>
      <family val="2"/>
    </font>
    <font>
      <sz val="30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1FFE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3">
    <xf numFmtId="0" fontId="0" fillId="0" borderId="0" xfId="0"/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6" borderId="49" xfId="0" applyFont="1" applyFill="1" applyBorder="1" applyAlignment="1">
      <alignment horizontal="center" vertical="center"/>
    </xf>
    <xf numFmtId="0" fontId="1" fillId="6" borderId="5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6" borderId="13" xfId="0" applyFont="1" applyFill="1" applyBorder="1" applyAlignment="1">
      <alignment horizontal="center" vertical="center" shrinkToFit="1"/>
    </xf>
    <xf numFmtId="0" fontId="1" fillId="6" borderId="34" xfId="0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1" fillId="6" borderId="25" xfId="0" applyFont="1" applyFill="1" applyBorder="1" applyAlignment="1">
      <alignment horizontal="center" vertical="center" shrinkToFit="1"/>
    </xf>
    <xf numFmtId="0" fontId="1" fillId="6" borderId="14" xfId="0" applyFont="1" applyFill="1" applyBorder="1" applyAlignment="1">
      <alignment horizontal="center" vertical="center" shrinkToFit="1"/>
    </xf>
    <xf numFmtId="0" fontId="1" fillId="6" borderId="44" xfId="0" applyFont="1" applyFill="1" applyBorder="1" applyAlignment="1">
      <alignment horizontal="center" vertical="center" shrinkToFit="1"/>
    </xf>
    <xf numFmtId="0" fontId="1" fillId="6" borderId="12" xfId="0" applyFont="1" applyFill="1" applyBorder="1" applyAlignment="1">
      <alignment horizontal="center" vertical="center" shrinkToFit="1"/>
    </xf>
    <xf numFmtId="0" fontId="1" fillId="6" borderId="35" xfId="0" applyFont="1" applyFill="1" applyBorder="1" applyAlignment="1">
      <alignment horizontal="center" vertical="center" shrinkToFit="1"/>
    </xf>
    <xf numFmtId="0" fontId="1" fillId="6" borderId="15" xfId="0" applyFont="1" applyFill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49" fontId="4" fillId="0" borderId="22" xfId="0" applyNumberFormat="1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 shrinkToFit="1"/>
    </xf>
    <xf numFmtId="49" fontId="4" fillId="0" borderId="21" xfId="0" applyNumberFormat="1" applyFont="1" applyBorder="1" applyAlignment="1">
      <alignment horizontal="center" vertical="center" shrinkToFit="1"/>
    </xf>
    <xf numFmtId="49" fontId="4" fillId="0" borderId="23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shrinkToFit="1"/>
    </xf>
    <xf numFmtId="10" fontId="1" fillId="0" borderId="1" xfId="0" applyNumberFormat="1" applyFont="1" applyBorder="1" applyAlignment="1">
      <alignment horizontal="center" vertical="center" shrinkToFit="1"/>
    </xf>
    <xf numFmtId="10" fontId="2" fillId="0" borderId="0" xfId="0" applyNumberFormat="1" applyFont="1" applyBorder="1" applyAlignment="1">
      <alignment horizontal="center" vertical="center" shrinkToFit="1"/>
    </xf>
    <xf numFmtId="2" fontId="5" fillId="0" borderId="0" xfId="0" applyNumberFormat="1" applyFont="1" applyBorder="1" applyAlignment="1">
      <alignment horizontal="center" vertical="center" shrinkToFit="1"/>
    </xf>
    <xf numFmtId="2" fontId="1" fillId="6" borderId="14" xfId="0" applyNumberFormat="1" applyFont="1" applyFill="1" applyBorder="1" applyAlignment="1">
      <alignment horizontal="center" vertical="center" shrinkToFit="1"/>
    </xf>
    <xf numFmtId="2" fontId="1" fillId="6" borderId="15" xfId="0" applyNumberFormat="1" applyFont="1" applyFill="1" applyBorder="1" applyAlignment="1">
      <alignment horizontal="center" vertical="center" shrinkToFit="1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 shrinkToFit="1"/>
    </xf>
    <xf numFmtId="0" fontId="2" fillId="3" borderId="48" xfId="0" applyFont="1" applyFill="1" applyBorder="1" applyAlignment="1">
      <alignment horizontal="center" vertical="center" shrinkToFit="1"/>
    </xf>
    <xf numFmtId="0" fontId="2" fillId="3" borderId="37" xfId="0" applyFont="1" applyFill="1" applyBorder="1" applyAlignment="1">
      <alignment horizontal="center" vertical="center" shrinkToFit="1"/>
    </xf>
    <xf numFmtId="10" fontId="1" fillId="0" borderId="35" xfId="0" applyNumberFormat="1" applyFont="1" applyBorder="1" applyAlignment="1">
      <alignment horizontal="center" vertical="center" shrinkToFit="1"/>
    </xf>
    <xf numFmtId="10" fontId="1" fillId="0" borderId="15" xfId="0" applyNumberFormat="1" applyFont="1" applyBorder="1" applyAlignment="1">
      <alignment horizontal="center" vertical="center" shrinkToFit="1"/>
    </xf>
    <xf numFmtId="0" fontId="2" fillId="3" borderId="60" xfId="0" applyFont="1" applyFill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1" fontId="0" fillId="0" borderId="0" xfId="0" applyNumberFormat="1"/>
    <xf numFmtId="1" fontId="4" fillId="0" borderId="22" xfId="0" applyNumberFormat="1" applyFont="1" applyBorder="1" applyAlignment="1">
      <alignment horizontal="center" vertical="center" shrinkToFit="1"/>
    </xf>
    <xf numFmtId="0" fontId="0" fillId="0" borderId="0" xfId="0" applyNumberFormat="1"/>
    <xf numFmtId="0" fontId="1" fillId="0" borderId="38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6" borderId="66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6" borderId="66" xfId="0" applyFont="1" applyFill="1" applyBorder="1" applyAlignment="1">
      <alignment horizontal="center" vertical="center" shrinkToFit="1"/>
    </xf>
    <xf numFmtId="0" fontId="1" fillId="6" borderId="38" xfId="0" applyFont="1" applyFill="1" applyBorder="1" applyAlignment="1">
      <alignment horizontal="center" vertical="center" shrinkToFit="1"/>
    </xf>
    <xf numFmtId="2" fontId="2" fillId="0" borderId="0" xfId="0" applyNumberFormat="1" applyFont="1" applyAlignment="1">
      <alignment horizontal="center" vertical="center"/>
    </xf>
    <xf numFmtId="2" fontId="2" fillId="0" borderId="49" xfId="0" applyNumberFormat="1" applyFont="1" applyBorder="1" applyAlignment="1">
      <alignment horizontal="center" vertical="center"/>
    </xf>
    <xf numFmtId="2" fontId="2" fillId="0" borderId="50" xfId="0" applyNumberFormat="1" applyFont="1" applyBorder="1" applyAlignment="1">
      <alignment horizontal="center" vertical="center"/>
    </xf>
    <xf numFmtId="2" fontId="8" fillId="0" borderId="0" xfId="0" applyNumberFormat="1" applyFont="1"/>
    <xf numFmtId="2" fontId="1" fillId="6" borderId="62" xfId="0" applyNumberFormat="1" applyFont="1" applyFill="1" applyBorder="1" applyAlignment="1">
      <alignment horizontal="center" vertical="center" shrinkToFit="1"/>
    </xf>
    <xf numFmtId="2" fontId="1" fillId="6" borderId="63" xfId="0" applyNumberFormat="1" applyFont="1" applyFill="1" applyBorder="1" applyAlignment="1">
      <alignment horizontal="center" vertical="center" shrinkToFit="1"/>
    </xf>
    <xf numFmtId="2" fontId="2" fillId="0" borderId="51" xfId="0" applyNumberFormat="1" applyFont="1" applyBorder="1" applyAlignment="1">
      <alignment horizontal="center" vertical="center"/>
    </xf>
    <xf numFmtId="2" fontId="2" fillId="0" borderId="5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shrinkToFit="1"/>
    </xf>
    <xf numFmtId="0" fontId="12" fillId="0" borderId="0" xfId="0" applyNumberFormat="1" applyFont="1" applyAlignment="1">
      <alignment shrinkToFit="1"/>
    </xf>
    <xf numFmtId="0" fontId="12" fillId="0" borderId="0" xfId="0" applyFont="1" applyAlignment="1">
      <alignment shrinkToFit="1"/>
    </xf>
    <xf numFmtId="0" fontId="1" fillId="0" borderId="6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 shrinkToFit="1"/>
    </xf>
    <xf numFmtId="1" fontId="4" fillId="0" borderId="11" xfId="0" applyNumberFormat="1" applyFont="1" applyBorder="1" applyAlignment="1">
      <alignment horizontal="center" vertical="center" shrinkToFit="1"/>
    </xf>
    <xf numFmtId="1" fontId="4" fillId="0" borderId="20" xfId="0" applyNumberFormat="1" applyFont="1" applyBorder="1" applyAlignment="1">
      <alignment horizontal="center" vertical="center" shrinkToFit="1"/>
    </xf>
    <xf numFmtId="1" fontId="4" fillId="0" borderId="23" xfId="0" applyNumberFormat="1" applyFont="1" applyBorder="1" applyAlignment="1">
      <alignment horizontal="center" vertical="center" shrinkToFit="1"/>
    </xf>
    <xf numFmtId="0" fontId="1" fillId="6" borderId="48" xfId="0" applyFont="1" applyFill="1" applyBorder="1" applyAlignment="1">
      <alignment horizontal="center" vertical="center" shrinkToFit="1"/>
    </xf>
    <xf numFmtId="0" fontId="1" fillId="6" borderId="37" xfId="0" applyFont="1" applyFill="1" applyBorder="1" applyAlignment="1">
      <alignment horizontal="center" vertical="center" shrinkToFit="1"/>
    </xf>
    <xf numFmtId="0" fontId="1" fillId="6" borderId="2" xfId="0" applyFont="1" applyFill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6" borderId="6" xfId="0" applyFont="1" applyFill="1" applyBorder="1" applyAlignment="1">
      <alignment horizontal="center" vertical="center" shrinkToFit="1"/>
    </xf>
    <xf numFmtId="2" fontId="1" fillId="6" borderId="65" xfId="0" applyNumberFormat="1" applyFont="1" applyFill="1" applyBorder="1" applyAlignment="1">
      <alignment horizontal="center" vertical="center" shrinkToFit="1"/>
    </xf>
    <xf numFmtId="2" fontId="1" fillId="6" borderId="64" xfId="0" applyNumberFormat="1" applyFont="1" applyFill="1" applyBorder="1" applyAlignment="1">
      <alignment horizontal="center" vertical="center" shrinkToFit="1"/>
    </xf>
    <xf numFmtId="0" fontId="1" fillId="0" borderId="66" xfId="0" applyFont="1" applyBorder="1" applyAlignment="1">
      <alignment horizontal="center" vertical="center" shrinkToFit="1"/>
    </xf>
    <xf numFmtId="2" fontId="1" fillId="6" borderId="49" xfId="0" applyNumberFormat="1" applyFont="1" applyFill="1" applyBorder="1" applyAlignment="1">
      <alignment horizontal="center" vertical="center" shrinkToFit="1"/>
    </xf>
    <xf numFmtId="2" fontId="1" fillId="6" borderId="50" xfId="0" applyNumberFormat="1" applyFont="1" applyFill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13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 shrinkToFit="1"/>
    </xf>
    <xf numFmtId="2" fontId="9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0" borderId="35" xfId="0" applyFont="1" applyBorder="1" applyAlignment="1">
      <alignment vertical="center" wrapText="1"/>
    </xf>
    <xf numFmtId="0" fontId="1" fillId="0" borderId="35" xfId="0" applyFont="1" applyBorder="1" applyAlignment="1">
      <alignment horizontal="justify" vertical="center" wrapText="1"/>
    </xf>
    <xf numFmtId="0" fontId="2" fillId="0" borderId="31" xfId="0" applyFont="1" applyBorder="1"/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87" fontId="0" fillId="0" borderId="0" xfId="0" applyNumberFormat="1" applyBorder="1" applyAlignment="1">
      <alignment horizontal="center"/>
    </xf>
    <xf numFmtId="0" fontId="1" fillId="0" borderId="0" xfId="0" applyNumberFormat="1" applyFont="1"/>
    <xf numFmtId="2" fontId="1" fillId="0" borderId="1" xfId="0" applyNumberFormat="1" applyFont="1" applyBorder="1" applyAlignment="1">
      <alignment horizontal="center"/>
    </xf>
    <xf numFmtId="0" fontId="1" fillId="0" borderId="64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61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1" fillId="6" borderId="49" xfId="0" applyFont="1" applyFill="1" applyBorder="1" applyAlignment="1">
      <alignment horizontal="center" vertical="center" shrinkToFit="1"/>
    </xf>
    <xf numFmtId="0" fontId="1" fillId="6" borderId="50" xfId="0" applyFont="1" applyFill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2" fontId="1" fillId="6" borderId="1" xfId="0" applyNumberFormat="1" applyFont="1" applyFill="1" applyBorder="1" applyAlignment="1">
      <alignment horizontal="center" vertical="center" shrinkToFit="1"/>
    </xf>
    <xf numFmtId="2" fontId="1" fillId="0" borderId="1" xfId="0" applyNumberFormat="1" applyFont="1" applyBorder="1" applyAlignment="1">
      <alignment horizontal="center" vertical="center"/>
    </xf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 wrapText="1"/>
    </xf>
    <xf numFmtId="2" fontId="1" fillId="0" borderId="15" xfId="0" applyNumberFormat="1" applyFont="1" applyBorder="1" applyAlignment="1" applyProtection="1">
      <alignment horizontal="center" vertical="center" wrapText="1"/>
    </xf>
    <xf numFmtId="1" fontId="1" fillId="0" borderId="4" xfId="0" applyNumberFormat="1" applyFont="1" applyBorder="1" applyAlignment="1" applyProtection="1">
      <alignment horizontal="center" vertical="center" wrapText="1"/>
    </xf>
    <xf numFmtId="2" fontId="2" fillId="0" borderId="16" xfId="0" applyNumberFormat="1" applyFont="1" applyBorder="1" applyAlignment="1" applyProtection="1">
      <alignment horizontal="center" vertical="center" wrapText="1"/>
    </xf>
    <xf numFmtId="2" fontId="2" fillId="0" borderId="17" xfId="0" applyNumberFormat="1" applyFont="1" applyBorder="1" applyAlignment="1" applyProtection="1">
      <alignment horizontal="center" vertical="center" wrapText="1"/>
    </xf>
    <xf numFmtId="2" fontId="2" fillId="0" borderId="5" xfId="0" applyNumberFormat="1" applyFont="1" applyBorder="1" applyAlignment="1" applyProtection="1">
      <alignment horizontal="center" vertical="center" wrapText="1"/>
    </xf>
    <xf numFmtId="2" fontId="2" fillId="0" borderId="54" xfId="0" applyNumberFormat="1" applyFont="1" applyBorder="1" applyAlignment="1" applyProtection="1">
      <alignment horizontal="center" vertical="center" wrapText="1"/>
    </xf>
    <xf numFmtId="2" fontId="2" fillId="0" borderId="16" xfId="0" applyNumberFormat="1" applyFont="1" applyBorder="1" applyAlignment="1" applyProtection="1">
      <alignment horizontal="center" vertical="center"/>
    </xf>
    <xf numFmtId="2" fontId="2" fillId="0" borderId="17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 applyProtection="1">
      <alignment horizontal="center" vertical="center"/>
    </xf>
    <xf numFmtId="0" fontId="1" fillId="0" borderId="0" xfId="0" applyNumberFormat="1" applyFont="1" applyAlignment="1">
      <alignment shrinkToFit="1"/>
    </xf>
    <xf numFmtId="2" fontId="2" fillId="0" borderId="0" xfId="0" applyNumberFormat="1" applyFont="1"/>
    <xf numFmtId="10" fontId="2" fillId="0" borderId="27" xfId="0" applyNumberFormat="1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10" fontId="2" fillId="0" borderId="68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10" fontId="6" fillId="0" borderId="47" xfId="0" applyNumberFormat="1" applyFont="1" applyBorder="1" applyAlignment="1">
      <alignment vertical="center" shrinkToFit="1"/>
    </xf>
    <xf numFmtId="10" fontId="6" fillId="0" borderId="8" xfId="0" applyNumberFormat="1" applyFont="1" applyBorder="1" applyAlignment="1">
      <alignment vertical="center" shrinkToFi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1" fontId="2" fillId="0" borderId="7" xfId="0" applyNumberFormat="1" applyFont="1" applyBorder="1" applyAlignment="1" applyProtection="1">
      <alignment horizontal="center" vertical="center" wrapText="1"/>
    </xf>
    <xf numFmtId="2" fontId="2" fillId="0" borderId="37" xfId="0" applyNumberFormat="1" applyFont="1" applyBorder="1" applyAlignment="1" applyProtection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66" xfId="0" applyNumberFormat="1" applyFont="1" applyBorder="1" applyAlignment="1" applyProtection="1">
      <alignment horizontal="center" vertical="center" wrapText="1"/>
    </xf>
    <xf numFmtId="2" fontId="1" fillId="0" borderId="69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shrinkToFit="1"/>
    </xf>
    <xf numFmtId="187" fontId="2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187" fontId="2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/>
    </xf>
    <xf numFmtId="10" fontId="1" fillId="0" borderId="15" xfId="0" applyNumberFormat="1" applyFont="1" applyBorder="1" applyAlignment="1">
      <alignment horizontal="center"/>
    </xf>
    <xf numFmtId="10" fontId="1" fillId="6" borderId="1" xfId="0" applyNumberFormat="1" applyFont="1" applyFill="1" applyBorder="1" applyAlignment="1">
      <alignment horizontal="center" vertical="center" shrinkToFit="1"/>
    </xf>
    <xf numFmtId="10" fontId="1" fillId="0" borderId="16" xfId="0" applyNumberFormat="1" applyFont="1" applyBorder="1" applyAlignment="1">
      <alignment horizontal="center"/>
    </xf>
    <xf numFmtId="10" fontId="1" fillId="0" borderId="17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vertical="center" wrapText="1"/>
    </xf>
    <xf numFmtId="10" fontId="2" fillId="0" borderId="0" xfId="0" applyNumberFormat="1" applyFont="1" applyBorder="1" applyAlignment="1" applyProtection="1">
      <alignment vertical="center" wrapText="1"/>
    </xf>
    <xf numFmtId="10" fontId="0" fillId="0" borderId="0" xfId="0" applyNumberFormat="1"/>
    <xf numFmtId="10" fontId="12" fillId="0" borderId="0" xfId="0" applyNumberFormat="1" applyFont="1" applyAlignment="1">
      <alignment shrinkToFit="1"/>
    </xf>
    <xf numFmtId="10" fontId="0" fillId="0" borderId="0" xfId="0" applyNumberFormat="1" applyBorder="1" applyAlignment="1">
      <alignment horizontal="center"/>
    </xf>
    <xf numFmtId="10" fontId="8" fillId="0" borderId="0" xfId="0" applyNumberFormat="1" applyFont="1"/>
    <xf numFmtId="10" fontId="1" fillId="0" borderId="1" xfId="0" applyNumberFormat="1" applyFont="1" applyBorder="1" applyAlignment="1">
      <alignment horizontal="center" vertical="center"/>
    </xf>
    <xf numFmtId="10" fontId="1" fillId="0" borderId="15" xfId="0" applyNumberFormat="1" applyFont="1" applyBorder="1" applyAlignment="1">
      <alignment horizontal="center" vertical="center"/>
    </xf>
    <xf numFmtId="10" fontId="1" fillId="0" borderId="16" xfId="0" applyNumberFormat="1" applyFont="1" applyBorder="1" applyAlignment="1">
      <alignment horizontal="center" vertical="center"/>
    </xf>
    <xf numFmtId="10" fontId="1" fillId="0" borderId="17" xfId="0" applyNumberFormat="1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10" fontId="2" fillId="0" borderId="27" xfId="0" applyNumberFormat="1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2" fillId="4" borderId="49" xfId="0" applyFont="1" applyFill="1" applyBorder="1" applyAlignment="1">
      <alignment horizontal="center" vertical="center" shrinkToFit="1"/>
    </xf>
    <xf numFmtId="0" fontId="2" fillId="4" borderId="50" xfId="0" applyFont="1" applyFill="1" applyBorder="1" applyAlignment="1">
      <alignment horizontal="center" vertical="center" shrinkToFit="1"/>
    </xf>
    <xf numFmtId="2" fontId="7" fillId="0" borderId="29" xfId="0" applyNumberFormat="1" applyFont="1" applyBorder="1" applyAlignment="1">
      <alignment horizontal="center" vertical="center" shrinkToFit="1"/>
    </xf>
    <xf numFmtId="2" fontId="7" fillId="0" borderId="30" xfId="0" applyNumberFormat="1" applyFont="1" applyBorder="1" applyAlignment="1">
      <alignment horizontal="center" vertical="center" shrinkToFit="1"/>
    </xf>
    <xf numFmtId="2" fontId="7" fillId="0" borderId="33" xfId="0" applyNumberFormat="1" applyFont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3" fontId="4" fillId="0" borderId="41" xfId="0" applyNumberFormat="1" applyFont="1" applyBorder="1" applyAlignment="1">
      <alignment horizontal="center" vertical="center" shrinkToFit="1"/>
    </xf>
    <xf numFmtId="3" fontId="4" fillId="0" borderId="40" xfId="0" applyNumberFormat="1" applyFont="1" applyBorder="1" applyAlignment="1">
      <alignment horizontal="center" vertical="center" shrinkToFit="1"/>
    </xf>
    <xf numFmtId="2" fontId="7" fillId="0" borderId="39" xfId="0" applyNumberFormat="1" applyFont="1" applyBorder="1" applyAlignment="1">
      <alignment horizontal="center" vertical="center" shrinkToFit="1"/>
    </xf>
    <xf numFmtId="2" fontId="7" fillId="0" borderId="41" xfId="0" applyNumberFormat="1" applyFont="1" applyBorder="1" applyAlignment="1">
      <alignment horizontal="center" vertical="center" shrinkToFit="1"/>
    </xf>
    <xf numFmtId="2" fontId="7" fillId="0" borderId="40" xfId="0" applyNumberFormat="1" applyFont="1" applyBorder="1" applyAlignment="1">
      <alignment horizontal="center" vertical="center" shrinkToFit="1"/>
    </xf>
    <xf numFmtId="0" fontId="2" fillId="0" borderId="67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65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 textRotation="90" shrinkToFit="1"/>
    </xf>
    <xf numFmtId="0" fontId="10" fillId="0" borderId="51" xfId="0" applyFont="1" applyBorder="1" applyAlignment="1">
      <alignment horizontal="center" vertical="center" textRotation="90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65" xfId="0" applyFont="1" applyBorder="1" applyAlignment="1">
      <alignment horizontal="center" vertical="center" shrinkToFit="1"/>
    </xf>
    <xf numFmtId="2" fontId="5" fillId="0" borderId="62" xfId="0" applyNumberFormat="1" applyFont="1" applyBorder="1" applyAlignment="1">
      <alignment horizontal="center" vertical="center" shrinkToFit="1"/>
    </xf>
    <xf numFmtId="2" fontId="5" fillId="0" borderId="63" xfId="0" applyNumberFormat="1" applyFont="1" applyBorder="1" applyAlignment="1">
      <alignment horizontal="center" vertical="center" shrinkToFit="1"/>
    </xf>
    <xf numFmtId="2" fontId="5" fillId="0" borderId="64" xfId="0" applyNumberFormat="1" applyFont="1" applyBorder="1" applyAlignment="1">
      <alignment horizontal="center" vertical="center" shrinkToFit="1"/>
    </xf>
    <xf numFmtId="2" fontId="9" fillId="0" borderId="39" xfId="0" applyNumberFormat="1" applyFont="1" applyBorder="1" applyAlignment="1">
      <alignment horizontal="center" vertical="center"/>
    </xf>
    <xf numFmtId="2" fontId="9" fillId="0" borderId="41" xfId="0" applyNumberFormat="1" applyFont="1" applyBorder="1" applyAlignment="1">
      <alignment horizontal="center" vertical="center"/>
    </xf>
    <xf numFmtId="2" fontId="9" fillId="0" borderId="40" xfId="0" applyNumberFormat="1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10" fontId="1" fillId="0" borderId="38" xfId="0" applyNumberFormat="1" applyFont="1" applyBorder="1" applyAlignment="1">
      <alignment horizontal="center" vertical="center" shrinkToFit="1"/>
    </xf>
    <xf numFmtId="10" fontId="1" fillId="0" borderId="61" xfId="0" applyNumberFormat="1" applyFont="1" applyBorder="1" applyAlignment="1">
      <alignment horizontal="center" vertical="center" shrinkToFit="1"/>
    </xf>
    <xf numFmtId="10" fontId="2" fillId="0" borderId="27" xfId="0" applyNumberFormat="1" applyFont="1" applyBorder="1" applyAlignment="1">
      <alignment horizontal="center" vertical="center" shrinkToFit="1"/>
    </xf>
    <xf numFmtId="10" fontId="2" fillId="0" borderId="16" xfId="0" applyNumberFormat="1" applyFont="1" applyBorder="1" applyAlignment="1">
      <alignment horizontal="center" vertical="center" shrinkToFit="1"/>
    </xf>
    <xf numFmtId="10" fontId="2" fillId="0" borderId="17" xfId="0" applyNumberFormat="1" applyFont="1" applyBorder="1" applyAlignment="1">
      <alignment horizontal="center" vertical="center" shrinkToFi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10" fillId="7" borderId="49" xfId="0" applyFont="1" applyFill="1" applyBorder="1" applyAlignment="1">
      <alignment horizontal="center" vertical="center" shrinkToFit="1"/>
    </xf>
    <xf numFmtId="0" fontId="10" fillId="7" borderId="50" xfId="0" applyFont="1" applyFill="1" applyBorder="1" applyAlignment="1">
      <alignment horizontal="center" vertical="center" shrinkToFit="1"/>
    </xf>
    <xf numFmtId="0" fontId="2" fillId="5" borderId="25" xfId="0" applyFont="1" applyFill="1" applyBorder="1" applyAlignment="1">
      <alignment horizontal="center" vertical="center" shrinkToFit="1"/>
    </xf>
    <xf numFmtId="0" fontId="2" fillId="5" borderId="14" xfId="0" applyFont="1" applyFill="1" applyBorder="1" applyAlignment="1">
      <alignment horizontal="center" vertical="center" shrinkToFit="1"/>
    </xf>
    <xf numFmtId="0" fontId="2" fillId="4" borderId="21" xfId="0" applyFont="1" applyFill="1" applyBorder="1" applyAlignment="1">
      <alignment horizontal="center" vertical="center" shrinkToFit="1"/>
    </xf>
    <xf numFmtId="0" fontId="2" fillId="4" borderId="22" xfId="0" applyFont="1" applyFill="1" applyBorder="1" applyAlignment="1">
      <alignment horizontal="center" vertical="center" shrinkToFit="1"/>
    </xf>
    <xf numFmtId="0" fontId="2" fillId="3" borderId="26" xfId="0" applyFont="1" applyFill="1" applyBorder="1" applyAlignment="1">
      <alignment horizontal="center" vertical="center" shrinkToFit="1"/>
    </xf>
    <xf numFmtId="0" fontId="2" fillId="3" borderId="32" xfId="0" applyFont="1" applyFill="1" applyBorder="1" applyAlignment="1">
      <alignment horizontal="center" vertical="center" shrinkToFit="1"/>
    </xf>
    <xf numFmtId="2" fontId="2" fillId="3" borderId="28" xfId="0" applyNumberFormat="1" applyFont="1" applyFill="1" applyBorder="1" applyAlignment="1">
      <alignment horizontal="center" vertical="center" shrinkToFit="1"/>
    </xf>
    <xf numFmtId="2" fontId="2" fillId="3" borderId="31" xfId="0" applyNumberFormat="1" applyFont="1" applyFill="1" applyBorder="1" applyAlignment="1">
      <alignment horizontal="center" vertical="center" shrinkToFit="1"/>
    </xf>
    <xf numFmtId="2" fontId="2" fillId="2" borderId="49" xfId="0" applyNumberFormat="1" applyFont="1" applyFill="1" applyBorder="1" applyAlignment="1">
      <alignment horizontal="center" vertical="center"/>
    </xf>
    <xf numFmtId="2" fontId="2" fillId="2" borderId="50" xfId="0" applyNumberFormat="1" applyFont="1" applyFill="1" applyBorder="1" applyAlignment="1">
      <alignment horizontal="center" vertical="center"/>
    </xf>
    <xf numFmtId="0" fontId="1" fillId="0" borderId="26" xfId="0" applyNumberFormat="1" applyFont="1" applyBorder="1" applyAlignment="1">
      <alignment horizontal="right"/>
    </xf>
    <xf numFmtId="187" fontId="1" fillId="0" borderId="26" xfId="0" applyNumberFormat="1" applyFont="1" applyBorder="1" applyAlignment="1" applyProtection="1">
      <alignment horizontal="center"/>
      <protection locked="0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2" fillId="5" borderId="46" xfId="0" applyFont="1" applyFill="1" applyBorder="1" applyAlignment="1">
      <alignment horizontal="center" vertical="center" shrinkToFit="1"/>
    </xf>
    <xf numFmtId="0" fontId="2" fillId="5" borderId="47" xfId="0" applyFont="1" applyFill="1" applyBorder="1" applyAlignment="1">
      <alignment horizontal="center" vertical="center" shrinkToFit="1"/>
    </xf>
    <xf numFmtId="0" fontId="2" fillId="4" borderId="57" xfId="0" applyFont="1" applyFill="1" applyBorder="1" applyAlignment="1">
      <alignment horizontal="center" vertical="center" shrinkToFit="1"/>
    </xf>
    <xf numFmtId="2" fontId="11" fillId="0" borderId="39" xfId="0" applyNumberFormat="1" applyFont="1" applyBorder="1" applyAlignment="1">
      <alignment horizontal="center" vertical="center"/>
    </xf>
    <xf numFmtId="2" fontId="11" fillId="0" borderId="4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10" fontId="6" fillId="0" borderId="59" xfId="0" applyNumberFormat="1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10" fontId="6" fillId="0" borderId="8" xfId="0" applyNumberFormat="1" applyFont="1" applyBorder="1" applyAlignment="1">
      <alignment horizontal="center" vertical="center" shrinkToFit="1"/>
    </xf>
    <xf numFmtId="10" fontId="6" fillId="0" borderId="9" xfId="0" applyNumberFormat="1" applyFont="1" applyBorder="1" applyAlignment="1">
      <alignment horizontal="center" vertical="center" shrinkToFit="1"/>
    </xf>
    <xf numFmtId="10" fontId="6" fillId="0" borderId="58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2" fontId="5" fillId="0" borderId="14" xfId="0" applyNumberFormat="1" applyFont="1" applyBorder="1" applyAlignment="1">
      <alignment horizontal="center" vertical="center" shrinkToFit="1"/>
    </xf>
    <xf numFmtId="2" fontId="5" fillId="0" borderId="24" xfId="0" applyNumberFormat="1" applyFont="1" applyBorder="1" applyAlignment="1">
      <alignment horizontal="center" vertical="center" shrinkToFit="1"/>
    </xf>
    <xf numFmtId="2" fontId="5" fillId="0" borderId="15" xfId="0" applyNumberFormat="1" applyFont="1" applyBorder="1" applyAlignment="1">
      <alignment horizontal="center" vertical="center" shrinkToFit="1"/>
    </xf>
    <xf numFmtId="2" fontId="5" fillId="0" borderId="17" xfId="0" applyNumberFormat="1" applyFont="1" applyBorder="1" applyAlignment="1">
      <alignment horizontal="center" vertical="center" shrinkToFit="1"/>
    </xf>
    <xf numFmtId="2" fontId="9" fillId="0" borderId="49" xfId="0" applyNumberFormat="1" applyFont="1" applyBorder="1" applyAlignment="1">
      <alignment horizontal="center" vertical="center"/>
    </xf>
    <xf numFmtId="2" fontId="9" fillId="0" borderId="50" xfId="0" applyNumberFormat="1" applyFont="1" applyBorder="1" applyAlignment="1">
      <alignment horizontal="center" vertical="center"/>
    </xf>
    <xf numFmtId="2" fontId="9" fillId="0" borderId="51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2" fontId="9" fillId="0" borderId="56" xfId="0" applyNumberFormat="1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>
      <alignment horizontal="center" vertical="center" shrinkToFit="1"/>
    </xf>
    <xf numFmtId="0" fontId="2" fillId="3" borderId="42" xfId="0" applyFont="1" applyFill="1" applyBorder="1" applyAlignment="1">
      <alignment horizontal="center" vertical="center" shrinkToFit="1"/>
    </xf>
    <xf numFmtId="2" fontId="2" fillId="3" borderId="20" xfId="0" applyNumberFormat="1" applyFont="1" applyFill="1" applyBorder="1" applyAlignment="1">
      <alignment horizontal="center" vertical="center" shrinkToFit="1"/>
    </xf>
    <xf numFmtId="2" fontId="2" fillId="3" borderId="19" xfId="0" applyNumberFormat="1" applyFont="1" applyFill="1" applyBorder="1" applyAlignment="1">
      <alignment horizontal="center" vertical="center" shrinkToFit="1"/>
    </xf>
    <xf numFmtId="2" fontId="2" fillId="2" borderId="39" xfId="0" applyNumberFormat="1" applyFont="1" applyFill="1" applyBorder="1" applyAlignment="1">
      <alignment horizontal="center" vertical="center"/>
    </xf>
    <xf numFmtId="2" fontId="2" fillId="2" borderId="40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2" fontId="5" fillId="0" borderId="37" xfId="0" applyNumberFormat="1" applyFont="1" applyBorder="1" applyAlignment="1">
      <alignment horizontal="center" vertical="center" shrinkToFit="1"/>
    </xf>
    <xf numFmtId="2" fontId="5" fillId="0" borderId="18" xfId="0" applyNumberFormat="1" applyFont="1" applyBorder="1" applyAlignment="1">
      <alignment horizontal="center" vertical="center" shrinkToFit="1"/>
    </xf>
    <xf numFmtId="2" fontId="5" fillId="0" borderId="19" xfId="0" applyNumberFormat="1" applyFont="1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5" borderId="44" xfId="0" applyFont="1" applyFill="1" applyBorder="1" applyAlignment="1">
      <alignment horizontal="center" vertical="center" shrinkToFit="1"/>
    </xf>
    <xf numFmtId="0" fontId="2" fillId="5" borderId="12" xfId="0" applyFont="1" applyFill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2" fontId="5" fillId="0" borderId="49" xfId="0" applyNumberFormat="1" applyFont="1" applyBorder="1" applyAlignment="1">
      <alignment horizontal="center" vertical="center" shrinkToFit="1"/>
    </xf>
    <xf numFmtId="2" fontId="5" fillId="0" borderId="52" xfId="0" applyNumberFormat="1" applyFont="1" applyBorder="1" applyAlignment="1">
      <alignment horizontal="center" vertical="center" shrinkToFit="1"/>
    </xf>
    <xf numFmtId="2" fontId="5" fillId="0" borderId="50" xfId="0" applyNumberFormat="1" applyFont="1" applyBorder="1" applyAlignment="1">
      <alignment horizontal="center" vertical="center" shrinkToFit="1"/>
    </xf>
    <xf numFmtId="2" fontId="5" fillId="0" borderId="51" xfId="0" applyNumberFormat="1" applyFont="1" applyBorder="1" applyAlignment="1">
      <alignment horizontal="center" vertical="center" shrinkToFit="1"/>
    </xf>
    <xf numFmtId="2" fontId="2" fillId="3" borderId="39" xfId="0" applyNumberFormat="1" applyFont="1" applyFill="1" applyBorder="1" applyAlignment="1">
      <alignment horizontal="center" vertical="center" shrinkToFit="1"/>
    </xf>
    <xf numFmtId="2" fontId="2" fillId="3" borderId="40" xfId="0" applyNumberFormat="1" applyFont="1" applyFill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2" fontId="5" fillId="0" borderId="65" xfId="0" applyNumberFormat="1" applyFont="1" applyBorder="1" applyAlignment="1">
      <alignment horizontal="center" vertical="center" shrinkToFit="1"/>
    </xf>
    <xf numFmtId="0" fontId="2" fillId="7" borderId="66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 shrinkToFit="1"/>
    </xf>
    <xf numFmtId="2" fontId="7" fillId="0" borderId="28" xfId="0" applyNumberFormat="1" applyFont="1" applyBorder="1" applyAlignment="1">
      <alignment horizontal="center" vertical="center" shrinkToFit="1"/>
    </xf>
    <xf numFmtId="2" fontId="7" fillId="0" borderId="43" xfId="0" applyNumberFormat="1" applyFont="1" applyBorder="1" applyAlignment="1">
      <alignment horizontal="center" vertical="center" shrinkToFit="1"/>
    </xf>
    <xf numFmtId="2" fontId="7" fillId="0" borderId="31" xfId="0" applyNumberFormat="1" applyFont="1" applyBorder="1" applyAlignment="1">
      <alignment horizontal="center" vertical="center" shrinkToFit="1"/>
    </xf>
    <xf numFmtId="10" fontId="6" fillId="0" borderId="10" xfId="0" applyNumberFormat="1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7" borderId="49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 vertical="center"/>
    </xf>
    <xf numFmtId="2" fontId="5" fillId="0" borderId="67" xfId="0" applyNumberFormat="1" applyFont="1" applyBorder="1" applyAlignment="1">
      <alignment horizontal="center" vertical="center" shrinkToFit="1"/>
    </xf>
    <xf numFmtId="2" fontId="2" fillId="3" borderId="43" xfId="0" applyNumberFormat="1" applyFont="1" applyFill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1" fontId="14" fillId="0" borderId="21" xfId="0" applyNumberFormat="1" applyFont="1" applyBorder="1" applyAlignment="1" applyProtection="1">
      <alignment horizontal="center" vertical="center" wrapText="1"/>
    </xf>
    <xf numFmtId="1" fontId="14" fillId="0" borderId="36" xfId="0" applyNumberFormat="1" applyFont="1" applyBorder="1" applyAlignment="1" applyProtection="1">
      <alignment horizontal="center" vertical="center" wrapText="1"/>
    </xf>
    <xf numFmtId="2" fontId="15" fillId="0" borderId="20" xfId="0" applyNumberFormat="1" applyFont="1" applyBorder="1" applyAlignment="1" applyProtection="1">
      <alignment horizontal="center" vertical="center" wrapText="1"/>
    </xf>
    <xf numFmtId="2" fontId="15" fillId="0" borderId="24" xfId="0" applyNumberFormat="1" applyFont="1" applyBorder="1" applyAlignment="1" applyProtection="1">
      <alignment horizontal="center" vertical="center" wrapText="1"/>
    </xf>
    <xf numFmtId="2" fontId="2" fillId="0" borderId="22" xfId="0" applyNumberFormat="1" applyFont="1" applyBorder="1" applyAlignment="1" applyProtection="1">
      <alignment horizontal="center" vertical="center" wrapText="1"/>
    </xf>
    <xf numFmtId="2" fontId="2" fillId="0" borderId="3" xfId="0" applyNumberFormat="1" applyFont="1" applyBorder="1" applyAlignment="1" applyProtection="1">
      <alignment horizontal="center" vertical="center" wrapText="1"/>
    </xf>
    <xf numFmtId="2" fontId="2" fillId="0" borderId="20" xfId="0" applyNumberFormat="1" applyFont="1" applyBorder="1" applyAlignment="1" applyProtection="1">
      <alignment horizontal="center" vertical="center" wrapText="1"/>
    </xf>
    <xf numFmtId="2" fontId="2" fillId="0" borderId="24" xfId="0" applyNumberFormat="1" applyFont="1" applyBorder="1" applyAlignment="1" applyProtection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10" fontId="6" fillId="0" borderId="46" xfId="0" applyNumberFormat="1" applyFont="1" applyBorder="1" applyAlignment="1">
      <alignment horizontal="center" vertical="center" shrinkToFit="1"/>
    </xf>
    <xf numFmtId="10" fontId="6" fillId="0" borderId="57" xfId="0" applyNumberFormat="1" applyFont="1" applyBorder="1" applyAlignment="1">
      <alignment horizontal="center" vertical="center" shrinkToFit="1"/>
    </xf>
    <xf numFmtId="10" fontId="6" fillId="0" borderId="47" xfId="0" applyNumberFormat="1" applyFont="1" applyBorder="1" applyAlignment="1">
      <alignment horizontal="center" vertical="center" shrinkToFit="1"/>
    </xf>
    <xf numFmtId="0" fontId="2" fillId="0" borderId="62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 shrinkToFit="1"/>
    </xf>
    <xf numFmtId="0" fontId="2" fillId="0" borderId="62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3" fontId="4" fillId="0" borderId="56" xfId="0" applyNumberFormat="1" applyFont="1" applyBorder="1" applyAlignment="1">
      <alignment horizontal="center" vertical="center" shrinkToFit="1"/>
    </xf>
    <xf numFmtId="0" fontId="2" fillId="4" borderId="39" xfId="0" applyFont="1" applyFill="1" applyBorder="1" applyAlignment="1">
      <alignment horizontal="center" vertical="center" shrinkToFit="1"/>
    </xf>
    <xf numFmtId="0" fontId="2" fillId="4" borderId="52" xfId="0" applyFont="1" applyFill="1" applyBorder="1" applyAlignment="1">
      <alignment horizontal="center" vertical="center" shrinkToFit="1"/>
    </xf>
    <xf numFmtId="2" fontId="2" fillId="2" borderId="52" xfId="0" applyNumberFormat="1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 shrinkToFit="1"/>
    </xf>
    <xf numFmtId="0" fontId="2" fillId="3" borderId="33" xfId="0" applyFont="1" applyFill="1" applyBorder="1" applyAlignment="1">
      <alignment horizontal="center" vertical="center" shrinkToFit="1"/>
    </xf>
    <xf numFmtId="0" fontId="2" fillId="4" borderId="59" xfId="0" applyFont="1" applyFill="1" applyBorder="1" applyAlignment="1">
      <alignment horizontal="center" vertical="center" shrinkToFit="1"/>
    </xf>
    <xf numFmtId="0" fontId="2" fillId="5" borderId="62" xfId="0" applyFont="1" applyFill="1" applyBorder="1" applyAlignment="1">
      <alignment horizontal="center" vertical="center" shrinkToFit="1"/>
    </xf>
    <xf numFmtId="0" fontId="2" fillId="5" borderId="69" xfId="0" applyFont="1" applyFill="1" applyBorder="1" applyAlignment="1">
      <alignment horizontal="center" vertical="center" shrinkToFit="1"/>
    </xf>
    <xf numFmtId="0" fontId="2" fillId="7" borderId="39" xfId="0" applyFont="1" applyFill="1" applyBorder="1" applyAlignment="1">
      <alignment horizontal="center" vertical="center" shrinkToFit="1"/>
    </xf>
    <xf numFmtId="0" fontId="2" fillId="7" borderId="40" xfId="0" applyFont="1" applyFill="1" applyBorder="1" applyAlignment="1">
      <alignment horizontal="center" vertical="center" shrinkToFit="1"/>
    </xf>
    <xf numFmtId="0" fontId="10" fillId="7" borderId="39" xfId="0" applyFont="1" applyFill="1" applyBorder="1" applyAlignment="1">
      <alignment horizontal="center" vertical="center" shrinkToFit="1"/>
    </xf>
    <xf numFmtId="0" fontId="10" fillId="7" borderId="52" xfId="0" applyFont="1" applyFill="1" applyBorder="1" applyAlignment="1">
      <alignment horizontal="center" vertical="center" shrinkToFit="1"/>
    </xf>
    <xf numFmtId="10" fontId="2" fillId="0" borderId="64" xfId="0" applyNumberFormat="1" applyFont="1" applyBorder="1" applyAlignment="1">
      <alignment horizontal="center" vertical="center" shrinkToFit="1"/>
    </xf>
    <xf numFmtId="10" fontId="2" fillId="0" borderId="61" xfId="0" applyNumberFormat="1" applyFont="1" applyBorder="1" applyAlignment="1">
      <alignment horizontal="center" vertical="center" shrinkToFit="1"/>
    </xf>
    <xf numFmtId="10" fontId="2" fillId="0" borderId="68" xfId="0" applyNumberFormat="1" applyFont="1" applyBorder="1" applyAlignment="1">
      <alignment horizontal="center" vertical="center" shrinkToFit="1"/>
    </xf>
    <xf numFmtId="10" fontId="1" fillId="0" borderId="56" xfId="0" applyNumberFormat="1" applyFont="1" applyBorder="1" applyAlignment="1">
      <alignment horizontal="center" vertical="center" shrinkToFit="1"/>
    </xf>
    <xf numFmtId="10" fontId="1" fillId="0" borderId="40" xfId="0" applyNumberFormat="1" applyFont="1" applyBorder="1" applyAlignment="1">
      <alignment horizontal="center" vertical="center" shrinkToFit="1"/>
    </xf>
    <xf numFmtId="2" fontId="5" fillId="0" borderId="39" xfId="0" applyNumberFormat="1" applyFont="1" applyBorder="1" applyAlignment="1">
      <alignment horizontal="center" vertical="center" shrinkToFit="1"/>
    </xf>
    <xf numFmtId="2" fontId="5" fillId="0" borderId="41" xfId="0" applyNumberFormat="1" applyFont="1" applyBorder="1" applyAlignment="1">
      <alignment horizontal="center" vertical="center" shrinkToFit="1"/>
    </xf>
    <xf numFmtId="2" fontId="5" fillId="0" borderId="40" xfId="0" applyNumberFormat="1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textRotation="90" shrinkToFit="1"/>
    </xf>
    <xf numFmtId="0" fontId="10" fillId="0" borderId="41" xfId="0" applyFont="1" applyBorder="1" applyAlignment="1">
      <alignment horizontal="center" vertical="center" textRotation="90" shrinkToFit="1"/>
    </xf>
    <xf numFmtId="0" fontId="10" fillId="0" borderId="40" xfId="0" applyFont="1" applyBorder="1" applyAlignment="1">
      <alignment horizontal="center" vertical="center" textRotation="90" shrinkToFit="1"/>
    </xf>
    <xf numFmtId="10" fontId="1" fillId="0" borderId="48" xfId="0" applyNumberFormat="1" applyFont="1" applyBorder="1" applyAlignment="1">
      <alignment horizontal="center" vertical="center" shrinkToFit="1"/>
    </xf>
    <xf numFmtId="10" fontId="1" fillId="0" borderId="70" xfId="0" applyNumberFormat="1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2" fontId="5" fillId="0" borderId="20" xfId="0" applyNumberFormat="1" applyFont="1" applyBorder="1" applyAlignment="1">
      <alignment horizontal="center" vertical="center" shrinkToFit="1"/>
    </xf>
    <xf numFmtId="0" fontId="2" fillId="4" borderId="58" xfId="0" applyFont="1" applyFill="1" applyBorder="1" applyAlignment="1">
      <alignment horizontal="center" vertical="center" shrinkToFit="1"/>
    </xf>
    <xf numFmtId="2" fontId="5" fillId="0" borderId="56" xfId="0" applyNumberFormat="1" applyFont="1" applyBorder="1" applyAlignment="1">
      <alignment horizontal="center" vertical="center" shrinkToFit="1"/>
    </xf>
    <xf numFmtId="187" fontId="1" fillId="0" borderId="57" xfId="0" applyNumberFormat="1" applyFont="1" applyBorder="1" applyAlignment="1" applyProtection="1">
      <alignment horizontal="center"/>
      <protection locked="0"/>
    </xf>
    <xf numFmtId="0" fontId="1" fillId="0" borderId="57" xfId="0" applyNumberFormat="1" applyFont="1" applyBorder="1" applyAlignment="1">
      <alignment horizontal="right"/>
    </xf>
    <xf numFmtId="1" fontId="13" fillId="0" borderId="0" xfId="0" applyNumberFormat="1" applyFont="1" applyAlignment="1" applyProtection="1">
      <alignment horizontal="center" vertical="center" wrapText="1"/>
    </xf>
    <xf numFmtId="2" fontId="13" fillId="0" borderId="0" xfId="0" applyNumberFormat="1" applyFont="1" applyAlignment="1" applyProtection="1">
      <alignment horizontal="center" vertical="center" wrapText="1"/>
    </xf>
    <xf numFmtId="1" fontId="2" fillId="0" borderId="27" xfId="0" applyNumberFormat="1" applyFont="1" applyBorder="1" applyAlignment="1" applyProtection="1">
      <alignment horizontal="center" vertical="center" wrapText="1"/>
    </xf>
    <xf numFmtId="2" fontId="2" fillId="0" borderId="33" xfId="0" applyNumberFormat="1" applyFont="1" applyBorder="1" applyAlignment="1" applyProtection="1">
      <alignment horizontal="center" vertical="center" wrapText="1"/>
    </xf>
    <xf numFmtId="1" fontId="1" fillId="0" borderId="0" xfId="0" applyNumberFormat="1" applyFont="1" applyAlignment="1" applyProtection="1">
      <alignment horizontal="center" vertical="center" wrapText="1"/>
    </xf>
    <xf numFmtId="2" fontId="1" fillId="0" borderId="0" xfId="0" applyNumberFormat="1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1FFE1"/>
      <color rgb="FFCDEBD4"/>
      <color rgb="FF99FF99"/>
      <color rgb="FFAFFFFF"/>
      <color rgb="FFCCFFCC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39"/>
  <sheetViews>
    <sheetView tabSelected="1" showWhiteSpace="0" view="pageLayout" topLeftCell="A211" zoomScale="110" zoomScaleNormal="90" zoomScaleSheetLayoutView="100" zoomScalePageLayoutView="110" workbookViewId="0">
      <selection activeCell="Q244" sqref="Q244:AD244"/>
    </sheetView>
  </sheetViews>
  <sheetFormatPr defaultColWidth="8.875" defaultRowHeight="36.75" x14ac:dyDescent="0.45"/>
  <cols>
    <col min="1" max="1" width="14.875" style="107" customWidth="1"/>
    <col min="2" max="2" width="8.875" style="113"/>
    <col min="3" max="11" width="7.875" style="113" customWidth="1"/>
    <col min="12" max="12" width="8.25" style="407" customWidth="1"/>
    <col min="13" max="13" width="8.25" style="408" customWidth="1"/>
    <col min="14" max="15" width="8.25" style="139" customWidth="1"/>
    <col min="16" max="16" width="3.125" customWidth="1"/>
    <col min="17" max="17" width="8.875" style="77"/>
    <col min="18" max="18" width="12.75" style="124" bestFit="1" customWidth="1"/>
    <col min="19" max="19" width="7.25" style="159" bestFit="1" customWidth="1"/>
    <col min="20" max="20" width="8.875" style="159" bestFit="1" customWidth="1"/>
    <col min="21" max="21" width="9.125" bestFit="1" customWidth="1"/>
    <col min="22" max="27" width="8.875" bestFit="1" customWidth="1"/>
    <col min="28" max="28" width="10" customWidth="1"/>
    <col min="29" max="29" width="11.5" customWidth="1"/>
    <col min="30" max="30" width="13.375" style="70" bestFit="1" customWidth="1"/>
    <col min="31" max="31" width="8.875" style="77"/>
    <col min="32" max="32" width="12.75" bestFit="1" customWidth="1"/>
    <col min="33" max="33" width="7.25" style="159" bestFit="1" customWidth="1"/>
    <col min="34" max="34" width="8.75" style="159" bestFit="1" customWidth="1"/>
    <col min="35" max="35" width="9" bestFit="1" customWidth="1"/>
    <col min="36" max="41" width="8.75" bestFit="1" customWidth="1"/>
    <col min="42" max="42" width="10" customWidth="1"/>
    <col min="43" max="43" width="11.5" customWidth="1"/>
    <col min="44" max="44" width="13.375" style="70" bestFit="1" customWidth="1"/>
    <col min="45" max="45" width="1.125" customWidth="1"/>
    <col min="46" max="46" width="8.875" style="77"/>
    <col min="47" max="47" width="12.75" bestFit="1" customWidth="1"/>
    <col min="48" max="48" width="7.25" bestFit="1" customWidth="1"/>
    <col min="49" max="49" width="8.75" bestFit="1" customWidth="1"/>
    <col min="50" max="50" width="9" bestFit="1" customWidth="1"/>
    <col min="51" max="56" width="8.75" bestFit="1" customWidth="1"/>
    <col min="57" max="57" width="10" customWidth="1"/>
    <col min="58" max="58" width="11.5" customWidth="1"/>
    <col min="59" max="59" width="13.375" style="70" bestFit="1" customWidth="1"/>
  </cols>
  <sheetData>
    <row r="1" spans="1:59" ht="27" thickBot="1" x14ac:dyDescent="0.3">
      <c r="Q1" s="241" t="s">
        <v>65</v>
      </c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 t="s">
        <v>66</v>
      </c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T1" s="241" t="s">
        <v>67</v>
      </c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</row>
    <row r="2" spans="1:59" ht="27" customHeight="1" thickBot="1" x14ac:dyDescent="0.25">
      <c r="A2" s="359" t="s">
        <v>40</v>
      </c>
      <c r="B2" s="357" t="s">
        <v>75</v>
      </c>
      <c r="C2" s="346" t="s">
        <v>58</v>
      </c>
      <c r="D2" s="347"/>
      <c r="E2" s="347"/>
      <c r="F2" s="347"/>
      <c r="G2" s="347"/>
      <c r="H2" s="347"/>
      <c r="I2" s="347"/>
      <c r="J2" s="347"/>
      <c r="K2" s="348"/>
      <c r="L2" s="349" t="s">
        <v>41</v>
      </c>
      <c r="M2" s="351" t="s">
        <v>42</v>
      </c>
      <c r="N2" s="353" t="s">
        <v>50</v>
      </c>
      <c r="O2" s="355" t="s">
        <v>30</v>
      </c>
      <c r="Q2" s="242" t="s">
        <v>18</v>
      </c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 t="s">
        <v>18</v>
      </c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T2" s="242" t="s">
        <v>18</v>
      </c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</row>
    <row r="3" spans="1:59" ht="21.75" customHeight="1" thickBot="1" x14ac:dyDescent="0.25">
      <c r="A3" s="360"/>
      <c r="B3" s="358"/>
      <c r="C3" s="112" t="s">
        <v>9</v>
      </c>
      <c r="D3" s="108">
        <v>0</v>
      </c>
      <c r="E3" s="108">
        <v>1</v>
      </c>
      <c r="F3" s="108">
        <v>1.5</v>
      </c>
      <c r="G3" s="108">
        <v>2</v>
      </c>
      <c r="H3" s="108">
        <v>2.5</v>
      </c>
      <c r="I3" s="108">
        <v>3</v>
      </c>
      <c r="J3" s="108">
        <v>3.5</v>
      </c>
      <c r="K3" s="108">
        <v>4</v>
      </c>
      <c r="L3" s="350"/>
      <c r="M3" s="352"/>
      <c r="N3" s="354"/>
      <c r="O3" s="356"/>
      <c r="Q3" s="385" t="s">
        <v>17</v>
      </c>
      <c r="R3" s="383" t="s">
        <v>8</v>
      </c>
      <c r="S3" s="381" t="s">
        <v>32</v>
      </c>
      <c r="T3" s="382"/>
      <c r="U3" s="369" t="s">
        <v>76</v>
      </c>
      <c r="V3" s="265"/>
      <c r="W3" s="265"/>
      <c r="X3" s="265"/>
      <c r="Y3" s="265"/>
      <c r="Z3" s="265"/>
      <c r="AA3" s="380"/>
      <c r="AB3" s="378" t="s">
        <v>75</v>
      </c>
      <c r="AC3" s="315" t="s">
        <v>7</v>
      </c>
      <c r="AD3" s="295" t="s">
        <v>30</v>
      </c>
      <c r="AE3" s="243" t="s">
        <v>17</v>
      </c>
      <c r="AF3" s="320" t="s">
        <v>8</v>
      </c>
      <c r="AG3" s="245" t="s">
        <v>32</v>
      </c>
      <c r="AH3" s="246"/>
      <c r="AI3" s="247" t="s">
        <v>76</v>
      </c>
      <c r="AJ3" s="248"/>
      <c r="AK3" s="248"/>
      <c r="AL3" s="248"/>
      <c r="AM3" s="248"/>
      <c r="AN3" s="248"/>
      <c r="AO3" s="248"/>
      <c r="AP3" s="249" t="s">
        <v>75</v>
      </c>
      <c r="AQ3" s="251" t="s">
        <v>7</v>
      </c>
      <c r="AR3" s="253" t="s">
        <v>30</v>
      </c>
      <c r="AT3" s="243" t="s">
        <v>17</v>
      </c>
      <c r="AU3" s="320" t="s">
        <v>8</v>
      </c>
      <c r="AV3" s="245" t="s">
        <v>32</v>
      </c>
      <c r="AW3" s="246"/>
      <c r="AX3" s="247" t="s">
        <v>76</v>
      </c>
      <c r="AY3" s="248"/>
      <c r="AZ3" s="248"/>
      <c r="BA3" s="248"/>
      <c r="BB3" s="248"/>
      <c r="BC3" s="248"/>
      <c r="BD3" s="248"/>
      <c r="BE3" s="249" t="s">
        <v>75</v>
      </c>
      <c r="BF3" s="251" t="s">
        <v>7</v>
      </c>
      <c r="BG3" s="253" t="s">
        <v>30</v>
      </c>
    </row>
    <row r="4" spans="1:59" ht="21.75" customHeight="1" thickBot="1" x14ac:dyDescent="0.25">
      <c r="A4" s="114" t="s">
        <v>43</v>
      </c>
      <c r="B4" s="108">
        <f>SUM(C4:K4)</f>
        <v>148</v>
      </c>
      <c r="C4" s="138">
        <v>1</v>
      </c>
      <c r="D4" s="138">
        <v>0</v>
      </c>
      <c r="E4" s="138">
        <v>6</v>
      </c>
      <c r="F4" s="138">
        <v>12</v>
      </c>
      <c r="G4" s="138">
        <v>20</v>
      </c>
      <c r="H4" s="138">
        <v>15</v>
      </c>
      <c r="I4" s="138">
        <v>29</v>
      </c>
      <c r="J4" s="138">
        <v>18</v>
      </c>
      <c r="K4" s="138">
        <v>47</v>
      </c>
      <c r="L4" s="142">
        <f t="shared" ref="L4:L6" si="0">SUM(I4+J4+K4)</f>
        <v>94</v>
      </c>
      <c r="M4" s="141">
        <f>SUM(L4/(D4+E4+F4+G4+H4+I4+J4+K4)*100)</f>
        <v>63.945578231292522</v>
      </c>
      <c r="N4" s="140">
        <f>SUM((D3*D4)+(E3*E4)+(F3*F4)+(G3*G4)+(H3*H4)+(I3*I4)+(J3*J4)+(K3*K4))/(D4+E4+F4+G4+H4+I4+J4+K4)</f>
        <v>2.989795918367347</v>
      </c>
      <c r="O4" s="141">
        <f>SUM(N4/4*100)</f>
        <v>74.744897959183675</v>
      </c>
      <c r="Q4" s="386"/>
      <c r="R4" s="384"/>
      <c r="S4" s="47" t="s">
        <v>9</v>
      </c>
      <c r="T4" s="48">
        <v>0</v>
      </c>
      <c r="U4" s="13">
        <v>1</v>
      </c>
      <c r="V4" s="11">
        <v>1.5</v>
      </c>
      <c r="W4" s="11">
        <v>2</v>
      </c>
      <c r="X4" s="12">
        <v>2.5</v>
      </c>
      <c r="Y4" s="13">
        <v>3</v>
      </c>
      <c r="Z4" s="11">
        <v>3.5</v>
      </c>
      <c r="AA4" s="12">
        <v>4</v>
      </c>
      <c r="AB4" s="379"/>
      <c r="AC4" s="316"/>
      <c r="AD4" s="377"/>
      <c r="AE4" s="244"/>
      <c r="AF4" s="321"/>
      <c r="AG4" s="47" t="s">
        <v>9</v>
      </c>
      <c r="AH4" s="48">
        <v>0</v>
      </c>
      <c r="AI4" s="13">
        <v>1</v>
      </c>
      <c r="AJ4" s="11">
        <v>1.5</v>
      </c>
      <c r="AK4" s="11">
        <v>2</v>
      </c>
      <c r="AL4" s="12">
        <v>2.5</v>
      </c>
      <c r="AM4" s="13">
        <v>3</v>
      </c>
      <c r="AN4" s="11">
        <v>3.5</v>
      </c>
      <c r="AO4" s="12">
        <v>4</v>
      </c>
      <c r="AP4" s="250"/>
      <c r="AQ4" s="252"/>
      <c r="AR4" s="254"/>
      <c r="AT4" s="244"/>
      <c r="AU4" s="321"/>
      <c r="AV4" s="47" t="s">
        <v>9</v>
      </c>
      <c r="AW4" s="48">
        <v>0</v>
      </c>
      <c r="AX4" s="13">
        <v>1</v>
      </c>
      <c r="AY4" s="11">
        <v>1.5</v>
      </c>
      <c r="AZ4" s="11">
        <v>2</v>
      </c>
      <c r="BA4" s="12">
        <v>2.5</v>
      </c>
      <c r="BB4" s="13">
        <v>3</v>
      </c>
      <c r="BC4" s="11">
        <v>3.5</v>
      </c>
      <c r="BD4" s="12">
        <v>4</v>
      </c>
      <c r="BE4" s="250"/>
      <c r="BF4" s="252"/>
      <c r="BG4" s="254"/>
    </row>
    <row r="5" spans="1:59" ht="21" customHeight="1" x14ac:dyDescent="0.2">
      <c r="A5" s="114" t="s">
        <v>44</v>
      </c>
      <c r="B5" s="108">
        <f t="shared" ref="B5:B6" si="1">SUM(C5:K5)</f>
        <v>296</v>
      </c>
      <c r="C5" s="138">
        <v>2</v>
      </c>
      <c r="D5" s="138">
        <v>7</v>
      </c>
      <c r="E5" s="138">
        <v>61</v>
      </c>
      <c r="F5" s="138">
        <v>28</v>
      </c>
      <c r="G5" s="138">
        <v>55</v>
      </c>
      <c r="H5" s="138">
        <v>51</v>
      </c>
      <c r="I5" s="138">
        <v>20</v>
      </c>
      <c r="J5" s="138">
        <v>25</v>
      </c>
      <c r="K5" s="138">
        <v>47</v>
      </c>
      <c r="L5" s="142">
        <f t="shared" si="0"/>
        <v>92</v>
      </c>
      <c r="M5" s="141">
        <f t="shared" ref="M5:M6" si="2">SUM(L5/(D5+E5+F5+G5+H5+I5+J5+K5)*100)</f>
        <v>31.292517006802722</v>
      </c>
      <c r="N5" s="140">
        <f>SUM((D3*D5)+(E3*E5)+(F3*F5)+(G3*G5)+(H3*H5)+(I3*I5)+(J3*J5)+(K3*K5))/(D5+E5+F5+G5+H5+I5+J5+K5)</f>
        <v>2.2993197278911564</v>
      </c>
      <c r="O5" s="141">
        <f t="shared" ref="O5:O11" si="3">SUM(N5/4*100)</f>
        <v>57.482993197278908</v>
      </c>
      <c r="Q5" s="395" t="s">
        <v>34</v>
      </c>
      <c r="R5" s="65" t="s">
        <v>2</v>
      </c>
      <c r="S5" s="14">
        <f t="shared" ref="S5:AA7" si="4">C4</f>
        <v>1</v>
      </c>
      <c r="T5" s="15">
        <f t="shared" si="4"/>
        <v>0</v>
      </c>
      <c r="U5" s="14">
        <f t="shared" si="4"/>
        <v>6</v>
      </c>
      <c r="V5" s="17">
        <f t="shared" si="4"/>
        <v>12</v>
      </c>
      <c r="W5" s="17">
        <f t="shared" si="4"/>
        <v>20</v>
      </c>
      <c r="X5" s="15">
        <f t="shared" si="4"/>
        <v>15</v>
      </c>
      <c r="Y5" s="14">
        <f t="shared" si="4"/>
        <v>29</v>
      </c>
      <c r="Z5" s="17">
        <f t="shared" si="4"/>
        <v>18</v>
      </c>
      <c r="AA5" s="15">
        <f t="shared" si="4"/>
        <v>47</v>
      </c>
      <c r="AB5" s="65">
        <f t="shared" ref="AB5:AB12" si="5">SUM(S5:AA5)</f>
        <v>148</v>
      </c>
      <c r="AC5" s="71">
        <f>SUM((T4*T5)+(U4*U5)+(V4*V5)+(W4*W5)+(X4*X5)+(Y4*Y5)+(Z4*Z5)+(AA4*AA5))/(T5+U5+V5+W5+X5+Y5+Z5+AA5)</f>
        <v>2.989795918367347</v>
      </c>
      <c r="AD5" s="69">
        <f>SUM(AC5/4*100)</f>
        <v>74.744897959183675</v>
      </c>
      <c r="AE5" s="221" t="s">
        <v>34</v>
      </c>
      <c r="AF5" s="60" t="s">
        <v>2</v>
      </c>
      <c r="AG5" s="14">
        <f t="shared" ref="AG5:AO7" si="6">C14</f>
        <v>0</v>
      </c>
      <c r="AH5" s="15">
        <f t="shared" si="6"/>
        <v>4</v>
      </c>
      <c r="AI5" s="14">
        <f t="shared" si="6"/>
        <v>33</v>
      </c>
      <c r="AJ5" s="17">
        <f t="shared" si="6"/>
        <v>21</v>
      </c>
      <c r="AK5" s="17">
        <f t="shared" si="6"/>
        <v>48</v>
      </c>
      <c r="AL5" s="15">
        <f t="shared" si="6"/>
        <v>33</v>
      </c>
      <c r="AM5" s="14">
        <f t="shared" si="6"/>
        <v>58</v>
      </c>
      <c r="AN5" s="17">
        <f t="shared" si="6"/>
        <v>31</v>
      </c>
      <c r="AO5" s="15">
        <f t="shared" si="6"/>
        <v>62</v>
      </c>
      <c r="AP5" s="65">
        <f>SUM(AG5:AO5)</f>
        <v>290</v>
      </c>
      <c r="AQ5" s="71">
        <f>SUM((AH4*AH5)+(AI4*AI5)+(AJ4*AJ5)+(AK4*AK5)+(AL4*AL5)+(AM4*AM5)+(AN4*AN5)+(AO4*AO5))/(AH5+AI5+AJ5+AK5+AL5+AM5+AN5+AO5)</f>
        <v>2.6672413793103447</v>
      </c>
      <c r="AR5" s="69">
        <f t="shared" ref="AR5:AR12" si="7">SUM(AQ5/4*100)</f>
        <v>66.681034482758619</v>
      </c>
      <c r="AT5" s="221" t="s">
        <v>34</v>
      </c>
      <c r="AU5" s="60" t="s">
        <v>2</v>
      </c>
      <c r="AV5" s="14">
        <f t="shared" ref="AV5:BD12" si="8">SUM(S5+AG5)</f>
        <v>1</v>
      </c>
      <c r="AW5" s="15">
        <f t="shared" si="8"/>
        <v>4</v>
      </c>
      <c r="AX5" s="14">
        <f t="shared" si="8"/>
        <v>39</v>
      </c>
      <c r="AY5" s="17">
        <f t="shared" si="8"/>
        <v>33</v>
      </c>
      <c r="AZ5" s="17">
        <f t="shared" si="8"/>
        <v>68</v>
      </c>
      <c r="BA5" s="15">
        <f t="shared" si="8"/>
        <v>48</v>
      </c>
      <c r="BB5" s="14">
        <f t="shared" si="8"/>
        <v>87</v>
      </c>
      <c r="BC5" s="17">
        <f t="shared" si="8"/>
        <v>49</v>
      </c>
      <c r="BD5" s="15">
        <f t="shared" si="8"/>
        <v>109</v>
      </c>
      <c r="BE5" s="65">
        <f>SUM(AV5:BD5)</f>
        <v>438</v>
      </c>
      <c r="BF5" s="71">
        <f>SUM((AW4*AW5)+(AX4*AX5)+(AY4*AY5)+(AZ4*AZ5)+(BA4*BA5)+(BB4*BB5)+(BC4*BC5)+(BD4*BD5))/(AW5+AX5+AY5+AZ5+BA5+BB5+BC5+BD5)</f>
        <v>2.7757437070938216</v>
      </c>
      <c r="BG5" s="69">
        <f t="shared" ref="BG5:BG12" si="9">SUM(BF5/4*100)</f>
        <v>69.393592677345538</v>
      </c>
    </row>
    <row r="6" spans="1:59" ht="21" customHeight="1" x14ac:dyDescent="0.2">
      <c r="A6" s="114" t="s">
        <v>45</v>
      </c>
      <c r="B6" s="108">
        <f t="shared" si="1"/>
        <v>148</v>
      </c>
      <c r="C6" s="138">
        <v>1</v>
      </c>
      <c r="D6" s="138">
        <v>1</v>
      </c>
      <c r="E6" s="138">
        <v>8</v>
      </c>
      <c r="F6" s="138">
        <v>22</v>
      </c>
      <c r="G6" s="138">
        <v>43</v>
      </c>
      <c r="H6" s="138">
        <v>30</v>
      </c>
      <c r="I6" s="138">
        <v>14</v>
      </c>
      <c r="J6" s="138">
        <v>17</v>
      </c>
      <c r="K6" s="138">
        <v>12</v>
      </c>
      <c r="L6" s="142">
        <f t="shared" si="0"/>
        <v>43</v>
      </c>
      <c r="M6" s="141">
        <f t="shared" si="2"/>
        <v>29.251700680272108</v>
      </c>
      <c r="N6" s="140">
        <f>SUM((D3*D6)+(E3*E6)+(F3*F6)+(G3*G6)+(H3*H6)+(I3*I6)+(J3*J6)+(K3*K6))/(D6+E6+F6+G6+H6+I6+J6+K6)</f>
        <v>2.3911564625850339</v>
      </c>
      <c r="O6" s="141">
        <f t="shared" si="3"/>
        <v>59.778911564625844</v>
      </c>
      <c r="Q6" s="396"/>
      <c r="R6" s="66" t="s">
        <v>3</v>
      </c>
      <c r="S6" s="18">
        <f t="shared" si="4"/>
        <v>2</v>
      </c>
      <c r="T6" s="19">
        <f t="shared" si="4"/>
        <v>7</v>
      </c>
      <c r="U6" s="18">
        <f t="shared" si="4"/>
        <v>61</v>
      </c>
      <c r="V6" s="38">
        <f t="shared" si="4"/>
        <v>28</v>
      </c>
      <c r="W6" s="38">
        <f t="shared" si="4"/>
        <v>55</v>
      </c>
      <c r="X6" s="19">
        <f t="shared" si="4"/>
        <v>51</v>
      </c>
      <c r="Y6" s="18">
        <f t="shared" si="4"/>
        <v>20</v>
      </c>
      <c r="Z6" s="38">
        <f t="shared" si="4"/>
        <v>25</v>
      </c>
      <c r="AA6" s="19">
        <f t="shared" si="4"/>
        <v>47</v>
      </c>
      <c r="AB6" s="66">
        <f t="shared" si="5"/>
        <v>296</v>
      </c>
      <c r="AC6" s="72">
        <f>SUM((T4*T6)+(U4*U6)+(V4*V6)+(W4*W6)+(X4*X6)+(Y4*Y6)+(Z4*Z6)+(AA4*AA6))/(T6+U6+V6+W6+X6+Y6+Z6+AA6)</f>
        <v>2.2993197278911564</v>
      </c>
      <c r="AD6" s="69">
        <f t="shared" ref="AD6:AD12" si="10">SUM(AC6/4*100)</f>
        <v>57.482993197278908</v>
      </c>
      <c r="AE6" s="221"/>
      <c r="AF6" s="61" t="s">
        <v>3</v>
      </c>
      <c r="AG6" s="18">
        <f t="shared" si="6"/>
        <v>2</v>
      </c>
      <c r="AH6" s="19">
        <f t="shared" si="6"/>
        <v>2</v>
      </c>
      <c r="AI6" s="18">
        <f t="shared" si="6"/>
        <v>68</v>
      </c>
      <c r="AJ6" s="38">
        <f t="shared" si="6"/>
        <v>24</v>
      </c>
      <c r="AK6" s="38">
        <f t="shared" si="6"/>
        <v>26</v>
      </c>
      <c r="AL6" s="19">
        <f t="shared" si="6"/>
        <v>12</v>
      </c>
      <c r="AM6" s="18">
        <f t="shared" si="6"/>
        <v>6</v>
      </c>
      <c r="AN6" s="38">
        <f t="shared" si="6"/>
        <v>4</v>
      </c>
      <c r="AO6" s="19">
        <f t="shared" si="6"/>
        <v>1</v>
      </c>
      <c r="AP6" s="66">
        <f>SUM(AG6:AO6)</f>
        <v>145</v>
      </c>
      <c r="AQ6" s="72">
        <f>SUM((AH4*AH6)+(AI4*AI6)+(AJ4*AJ6)+(AK4*AK6)+(AL4*AL6)+(AM4*AM6)+(AN4*AN6)+(AO4*AO6))/(AH6+AI6+AJ6+AK6+AL6+AM6+AN6+AO6)</f>
        <v>1.5524475524475525</v>
      </c>
      <c r="AR6" s="69">
        <f t="shared" si="7"/>
        <v>38.811188811188813</v>
      </c>
      <c r="AT6" s="221"/>
      <c r="AU6" s="61" t="s">
        <v>3</v>
      </c>
      <c r="AV6" s="18">
        <f t="shared" si="8"/>
        <v>4</v>
      </c>
      <c r="AW6" s="19">
        <f t="shared" si="8"/>
        <v>9</v>
      </c>
      <c r="AX6" s="18">
        <f t="shared" si="8"/>
        <v>129</v>
      </c>
      <c r="AY6" s="38">
        <f t="shared" si="8"/>
        <v>52</v>
      </c>
      <c r="AZ6" s="38">
        <f t="shared" si="8"/>
        <v>81</v>
      </c>
      <c r="BA6" s="19">
        <f t="shared" si="8"/>
        <v>63</v>
      </c>
      <c r="BB6" s="18">
        <f t="shared" si="8"/>
        <v>26</v>
      </c>
      <c r="BC6" s="38">
        <f t="shared" si="8"/>
        <v>29</v>
      </c>
      <c r="BD6" s="19">
        <f t="shared" si="8"/>
        <v>48</v>
      </c>
      <c r="BE6" s="66">
        <f t="shared" ref="BE6:BE7" si="11">SUM(AV6:BD6)</f>
        <v>441</v>
      </c>
      <c r="BF6" s="72">
        <f>SUM((AW4*AW6)+(AX4*AX6)+(AY4*AY6)+(AZ4*AZ6)+(BA4*BA6)+(BB4*BB6)+(BC4*BC6)+(BD4*BD6))/(AW6+AX6+AY6+AZ6+BA6+BB6+BC6+BD6)</f>
        <v>2.054919908466819</v>
      </c>
      <c r="BG6" s="69">
        <f t="shared" si="9"/>
        <v>51.372997711670479</v>
      </c>
    </row>
    <row r="7" spans="1:59" ht="21.75" customHeight="1" x14ac:dyDescent="0.2">
      <c r="A7" s="114" t="s">
        <v>73</v>
      </c>
      <c r="B7" s="108">
        <f>SUM(C7:K7)</f>
        <v>445</v>
      </c>
      <c r="C7" s="138">
        <v>3</v>
      </c>
      <c r="D7" s="138">
        <v>0</v>
      </c>
      <c r="E7" s="138">
        <v>5</v>
      </c>
      <c r="F7" s="138">
        <v>53</v>
      </c>
      <c r="G7" s="138">
        <v>14</v>
      </c>
      <c r="H7" s="138">
        <v>16</v>
      </c>
      <c r="I7" s="138">
        <v>6</v>
      </c>
      <c r="J7" s="138">
        <v>7</v>
      </c>
      <c r="K7" s="138">
        <v>341</v>
      </c>
      <c r="L7" s="142">
        <f>SUM(I7+J7+K7)</f>
        <v>354</v>
      </c>
      <c r="M7" s="141">
        <f>SUM(L7/(D7+E7+F7+G7+H7+I7+J7+K7)*100)</f>
        <v>80.090497737556561</v>
      </c>
      <c r="N7" s="140">
        <f>SUM((D3*D7)+(E3*E7)+(F3*F7)+(G3*G7)+(H3*H7)+(I3*I7)+(J3*J7)+(K3*K7))/(D7+E7+F7+G7+H7+I7+J7+K7)</f>
        <v>3.5271493212669682</v>
      </c>
      <c r="O7" s="141">
        <f t="shared" si="3"/>
        <v>88.178733031674199</v>
      </c>
      <c r="Q7" s="396"/>
      <c r="R7" s="196" t="s">
        <v>4</v>
      </c>
      <c r="S7" s="24">
        <f t="shared" si="4"/>
        <v>1</v>
      </c>
      <c r="T7" s="25">
        <f t="shared" si="4"/>
        <v>1</v>
      </c>
      <c r="U7" s="24">
        <f t="shared" si="4"/>
        <v>8</v>
      </c>
      <c r="V7" s="26">
        <f t="shared" si="4"/>
        <v>22</v>
      </c>
      <c r="W7" s="26">
        <f t="shared" si="4"/>
        <v>43</v>
      </c>
      <c r="X7" s="25">
        <f t="shared" si="4"/>
        <v>30</v>
      </c>
      <c r="Y7" s="24">
        <f t="shared" si="4"/>
        <v>14</v>
      </c>
      <c r="Z7" s="26">
        <f t="shared" si="4"/>
        <v>17</v>
      </c>
      <c r="AA7" s="25">
        <f t="shared" si="4"/>
        <v>12</v>
      </c>
      <c r="AB7" s="196">
        <f t="shared" si="5"/>
        <v>148</v>
      </c>
      <c r="AC7" s="72">
        <f>SUM((T4*T7)+(U4*U7)+(V4*V7)+(W4*W7)+(X4*X7)+(Y4*Y7)+(Z4*Z7)+(AA4*AA7))/(T7+U7+V7+W7+X7+Y7+Z7+AA7)</f>
        <v>2.3911564625850339</v>
      </c>
      <c r="AD7" s="69">
        <f t="shared" si="10"/>
        <v>59.778911564625844</v>
      </c>
      <c r="AE7" s="221"/>
      <c r="AF7" s="62" t="s">
        <v>4</v>
      </c>
      <c r="AG7" s="24">
        <f t="shared" si="6"/>
        <v>0</v>
      </c>
      <c r="AH7" s="25">
        <f t="shared" si="6"/>
        <v>4</v>
      </c>
      <c r="AI7" s="24">
        <f t="shared" si="6"/>
        <v>7</v>
      </c>
      <c r="AJ7" s="26">
        <f t="shared" si="6"/>
        <v>8</v>
      </c>
      <c r="AK7" s="26">
        <f t="shared" si="6"/>
        <v>19</v>
      </c>
      <c r="AL7" s="25">
        <f t="shared" si="6"/>
        <v>21</v>
      </c>
      <c r="AM7" s="24">
        <f t="shared" si="6"/>
        <v>54</v>
      </c>
      <c r="AN7" s="26">
        <f t="shared" si="6"/>
        <v>70</v>
      </c>
      <c r="AO7" s="25">
        <f t="shared" si="6"/>
        <v>107</v>
      </c>
      <c r="AP7" s="99">
        <f t="shared" ref="AP7" si="12">SUM(AG7:AO7)</f>
        <v>290</v>
      </c>
      <c r="AQ7" s="72">
        <f>SUM((AH4*AH7)+(AI4*AI7)+(AJ4*AJ7)+(AK4*AK7)+(AL4*AL7)+(AM4*AM7)+(AN4*AN7)+(AO4*AO7))/(AH7+AI7+AJ7+AK7+AL7+AM7+AN7+AO7)</f>
        <v>3.2568965517241377</v>
      </c>
      <c r="AR7" s="69">
        <f t="shared" si="7"/>
        <v>81.422413793103445</v>
      </c>
      <c r="AT7" s="221"/>
      <c r="AU7" s="62" t="s">
        <v>4</v>
      </c>
      <c r="AV7" s="24">
        <f t="shared" si="8"/>
        <v>1</v>
      </c>
      <c r="AW7" s="25">
        <f t="shared" si="8"/>
        <v>5</v>
      </c>
      <c r="AX7" s="24">
        <f t="shared" si="8"/>
        <v>15</v>
      </c>
      <c r="AY7" s="26">
        <f t="shared" si="8"/>
        <v>30</v>
      </c>
      <c r="AZ7" s="26">
        <f t="shared" si="8"/>
        <v>62</v>
      </c>
      <c r="BA7" s="25">
        <f t="shared" si="8"/>
        <v>51</v>
      </c>
      <c r="BB7" s="24">
        <f t="shared" si="8"/>
        <v>68</v>
      </c>
      <c r="BC7" s="26">
        <f t="shared" si="8"/>
        <v>87</v>
      </c>
      <c r="BD7" s="25">
        <f t="shared" si="8"/>
        <v>119</v>
      </c>
      <c r="BE7" s="52">
        <f t="shared" si="11"/>
        <v>438</v>
      </c>
      <c r="BF7" s="72">
        <f>SUM((AW4*AW7)+(AX4*AX7)+(AY4*AY7)+(AZ4*AZ7)+(BA4*BA7)+(BB4*BB7)+(BC4*BC7)+(BD4*BD7))/(AW7+AX7+AY7+AZ7+BA7+BB7+BC7+BD7)</f>
        <v>2.9656750572082382</v>
      </c>
      <c r="BG7" s="69">
        <f t="shared" si="9"/>
        <v>74.141876430205954</v>
      </c>
    </row>
    <row r="8" spans="1:59" ht="21" customHeight="1" x14ac:dyDescent="0.2">
      <c r="A8" s="115" t="s">
        <v>46</v>
      </c>
      <c r="B8" s="108">
        <f>SUM(C8:K8)</f>
        <v>296</v>
      </c>
      <c r="C8" s="138">
        <v>2</v>
      </c>
      <c r="D8" s="138">
        <v>0</v>
      </c>
      <c r="E8" s="138">
        <v>4</v>
      </c>
      <c r="F8" s="138">
        <v>11</v>
      </c>
      <c r="G8" s="138">
        <v>16</v>
      </c>
      <c r="H8" s="138">
        <v>36</v>
      </c>
      <c r="I8" s="138">
        <v>44</v>
      </c>
      <c r="J8" s="138">
        <v>52</v>
      </c>
      <c r="K8" s="138">
        <v>131</v>
      </c>
      <c r="L8" s="142">
        <f>SUM(I8+J8+K8)</f>
        <v>227</v>
      </c>
      <c r="M8" s="141">
        <f>SUM(L8/(D8+E8+F8+G8+H8+I8+J8+K8)*100)</f>
        <v>77.210884353741491</v>
      </c>
      <c r="N8" s="140">
        <f>SUM((D3*D8)+(E3*E8)+(F3*F8)+(G3*G8)+(H3*H8)+(I3*I8)+(J3*J8)+(K3*K8))/(D8+E8+F8+G8+H8+I8+J8+K8)</f>
        <v>3.3350340136054424</v>
      </c>
      <c r="O8" s="141">
        <f t="shared" si="3"/>
        <v>83.375850340136054</v>
      </c>
      <c r="Q8" s="396"/>
      <c r="R8" s="200" t="s">
        <v>22</v>
      </c>
      <c r="S8" s="201">
        <f>C7</f>
        <v>3</v>
      </c>
      <c r="T8" s="58">
        <f>D7</f>
        <v>0</v>
      </c>
      <c r="U8" s="201">
        <f>E7</f>
        <v>5</v>
      </c>
      <c r="V8" s="59">
        <f>F7</f>
        <v>53</v>
      </c>
      <c r="W8" s="59">
        <f>G7</f>
        <v>14</v>
      </c>
      <c r="X8" s="58">
        <f>H7</f>
        <v>16</v>
      </c>
      <c r="Y8" s="201">
        <f>I7</f>
        <v>6</v>
      </c>
      <c r="Z8" s="59">
        <f>J7</f>
        <v>7</v>
      </c>
      <c r="AA8" s="58">
        <f>K7</f>
        <v>341</v>
      </c>
      <c r="AB8" s="200">
        <f t="shared" si="5"/>
        <v>445</v>
      </c>
      <c r="AC8" s="94">
        <f>SUM((T4*T8)+(U4*U8)+(V4*V8)+(W4*W8)+(X4*X8)+(Y4*Y8)+(Z4*Z8)+(AA4*AA8))/(T8+U8+V8+W8+X8+Y8+Z8+AA8)</f>
        <v>3.5271493212669682</v>
      </c>
      <c r="AD8" s="69">
        <f t="shared" si="10"/>
        <v>88.178733031674199</v>
      </c>
      <c r="AE8" s="221"/>
      <c r="AF8" s="102" t="s">
        <v>22</v>
      </c>
      <c r="AG8" s="157">
        <f>C17</f>
        <v>4</v>
      </c>
      <c r="AH8" s="58">
        <f>D17</f>
        <v>4</v>
      </c>
      <c r="AI8" s="100">
        <f>E17</f>
        <v>29</v>
      </c>
      <c r="AJ8" s="59">
        <f>F17</f>
        <v>14</v>
      </c>
      <c r="AK8" s="59">
        <f>G17</f>
        <v>19</v>
      </c>
      <c r="AL8" s="58">
        <f>H17</f>
        <v>33</v>
      </c>
      <c r="AM8" s="100">
        <f>I17</f>
        <v>50</v>
      </c>
      <c r="AN8" s="59">
        <f>J17</f>
        <v>72</v>
      </c>
      <c r="AO8" s="58">
        <f>K17</f>
        <v>210</v>
      </c>
      <c r="AP8" s="103">
        <f t="shared" ref="AP8:AP12" si="13">SUM(AG8:AO8)</f>
        <v>435</v>
      </c>
      <c r="AQ8" s="94">
        <f>SUM((AH4*AH8)+(AI4*AI8)+(AJ4*AJ8)+(AK4*AK8)+(AL4*AL8)+(AM4*AM8)+(AN4*AN8)+(AO4*AO8))/(AH8+AI8+AJ8+AK8+AL8+AM8+AN8+AO8)</f>
        <v>3.277262180974478</v>
      </c>
      <c r="AR8" s="69">
        <f t="shared" si="7"/>
        <v>81.931554524361943</v>
      </c>
      <c r="AT8" s="221"/>
      <c r="AU8" s="6" t="s">
        <v>22</v>
      </c>
      <c r="AV8" s="53">
        <f t="shared" si="8"/>
        <v>7</v>
      </c>
      <c r="AW8" s="58">
        <f t="shared" si="8"/>
        <v>4</v>
      </c>
      <c r="AX8" s="53">
        <f t="shared" si="8"/>
        <v>34</v>
      </c>
      <c r="AY8" s="59">
        <f t="shared" si="8"/>
        <v>67</v>
      </c>
      <c r="AZ8" s="59">
        <f t="shared" si="8"/>
        <v>33</v>
      </c>
      <c r="BA8" s="58">
        <f t="shared" si="8"/>
        <v>49</v>
      </c>
      <c r="BB8" s="53">
        <f t="shared" si="8"/>
        <v>56</v>
      </c>
      <c r="BC8" s="59">
        <f t="shared" si="8"/>
        <v>79</v>
      </c>
      <c r="BD8" s="58">
        <f t="shared" si="8"/>
        <v>551</v>
      </c>
      <c r="BE8" s="92">
        <f t="shared" ref="BE8:BE12" si="14">SUM(AV8:BD8)</f>
        <v>880</v>
      </c>
      <c r="BF8" s="94">
        <f>SUM((AW4*AW8)+(AX4*AX8)+(AY4*AY8)+(AZ4*AZ8)+(BA4*BA8)+(BB4*BB8)+(BC4*BC8)+(BD4*BD8))/(AW8+AX8+AY8+AZ8+BA8+BB8+BC8+BD8)</f>
        <v>3.4037800687285222</v>
      </c>
      <c r="BG8" s="69">
        <f t="shared" si="9"/>
        <v>85.094501718213053</v>
      </c>
    </row>
    <row r="9" spans="1:59" ht="21" customHeight="1" x14ac:dyDescent="0.2">
      <c r="A9" s="115" t="s">
        <v>47</v>
      </c>
      <c r="B9" s="108">
        <f>SUM(C9:K9)</f>
        <v>148</v>
      </c>
      <c r="C9" s="138">
        <v>1</v>
      </c>
      <c r="D9" s="138">
        <v>1</v>
      </c>
      <c r="E9" s="138">
        <v>1</v>
      </c>
      <c r="F9" s="138">
        <v>0</v>
      </c>
      <c r="G9" s="138">
        <v>2</v>
      </c>
      <c r="H9" s="138">
        <v>27</v>
      </c>
      <c r="I9" s="138">
        <v>15</v>
      </c>
      <c r="J9" s="138">
        <v>50</v>
      </c>
      <c r="K9" s="138">
        <v>51</v>
      </c>
      <c r="L9" s="142">
        <f>SUM(I9+J9+K9)</f>
        <v>116</v>
      </c>
      <c r="M9" s="141">
        <f>SUM(L9/(D9+E9+F9+G9+H9+I9+J9+K9)*100)</f>
        <v>78.911564625850332</v>
      </c>
      <c r="N9" s="140">
        <f>SUM((D3*D9)+(E3*E9)+(F3*F9)+(G3*G9)+(H3*H9)+(I3*I9)+(J3*J9)+(K3*K9))/(D9+E9+F9+G9+H9+I9+J9+K9)</f>
        <v>3.3775510204081631</v>
      </c>
      <c r="O9" s="141">
        <f t="shared" si="3"/>
        <v>84.438775510204081</v>
      </c>
      <c r="Q9" s="396"/>
      <c r="R9" s="196" t="s">
        <v>16</v>
      </c>
      <c r="S9" s="24">
        <f>C8</f>
        <v>2</v>
      </c>
      <c r="T9" s="25">
        <f>D8</f>
        <v>0</v>
      </c>
      <c r="U9" s="24">
        <f>E8</f>
        <v>4</v>
      </c>
      <c r="V9" s="26">
        <f>F8</f>
        <v>11</v>
      </c>
      <c r="W9" s="26">
        <f>G8</f>
        <v>16</v>
      </c>
      <c r="X9" s="25">
        <f>H8</f>
        <v>36</v>
      </c>
      <c r="Y9" s="24">
        <f>I8</f>
        <v>44</v>
      </c>
      <c r="Z9" s="26">
        <f>J8</f>
        <v>52</v>
      </c>
      <c r="AA9" s="25">
        <f>K8</f>
        <v>131</v>
      </c>
      <c r="AB9" s="196">
        <f t="shared" si="5"/>
        <v>296</v>
      </c>
      <c r="AC9" s="72">
        <f>SUM((T4*T9)+(U4*U9)+(V4*V9)+(W4*W9)+(X4*X9)+(Y4*Y9)+(Z4*Z9)+(AA4*AA9))/(T9+U9+V9+W9+X9+Y9+Z9+AA9)</f>
        <v>3.3350340136054424</v>
      </c>
      <c r="AD9" s="69">
        <f t="shared" si="10"/>
        <v>83.375850340136054</v>
      </c>
      <c r="AE9" s="221"/>
      <c r="AF9" s="62" t="s">
        <v>16</v>
      </c>
      <c r="AG9" s="24">
        <f>C18</f>
        <v>2</v>
      </c>
      <c r="AH9" s="25">
        <f>D18</f>
        <v>2</v>
      </c>
      <c r="AI9" s="24">
        <f>E18</f>
        <v>17</v>
      </c>
      <c r="AJ9" s="26">
        <f>F18</f>
        <v>17</v>
      </c>
      <c r="AK9" s="26">
        <f>G18</f>
        <v>15</v>
      </c>
      <c r="AL9" s="25">
        <f>H18</f>
        <v>20</v>
      </c>
      <c r="AM9" s="24">
        <f>I18</f>
        <v>30</v>
      </c>
      <c r="AN9" s="26">
        <f>J18</f>
        <v>40</v>
      </c>
      <c r="AO9" s="25">
        <f>K18</f>
        <v>147</v>
      </c>
      <c r="AP9" s="99">
        <f t="shared" si="13"/>
        <v>290</v>
      </c>
      <c r="AQ9" s="72">
        <f>SUM((AH4*AH9)+(AI4*AI9)+(AJ4*AJ9)+(AK4*AK9)+(AL4*AL9)+(AM4*AM9)+(AN4*AN9)+(AO4*AO9))/(AH9+AI9+AJ9+AK9+AL9+AM9+AN9+AO9)</f>
        <v>3.265625</v>
      </c>
      <c r="AR9" s="69">
        <f t="shared" si="7"/>
        <v>81.640625</v>
      </c>
      <c r="AT9" s="221"/>
      <c r="AU9" s="62" t="s">
        <v>16</v>
      </c>
      <c r="AV9" s="24">
        <f t="shared" si="8"/>
        <v>4</v>
      </c>
      <c r="AW9" s="25">
        <f t="shared" si="8"/>
        <v>2</v>
      </c>
      <c r="AX9" s="24">
        <f t="shared" si="8"/>
        <v>21</v>
      </c>
      <c r="AY9" s="26">
        <f t="shared" si="8"/>
        <v>28</v>
      </c>
      <c r="AZ9" s="26">
        <f t="shared" si="8"/>
        <v>31</v>
      </c>
      <c r="BA9" s="25">
        <f t="shared" si="8"/>
        <v>56</v>
      </c>
      <c r="BB9" s="24">
        <f t="shared" si="8"/>
        <v>74</v>
      </c>
      <c r="BC9" s="26">
        <f t="shared" si="8"/>
        <v>92</v>
      </c>
      <c r="BD9" s="25">
        <f t="shared" si="8"/>
        <v>278</v>
      </c>
      <c r="BE9" s="52">
        <f t="shared" si="14"/>
        <v>586</v>
      </c>
      <c r="BF9" s="72">
        <f>SUM((AW4*AW9)+(AX4*AX9)+(AY4*AY9)+(AZ4*AZ9)+(BA4*BA9)+(BB4*BB9)+(BC4*BC9)+(BD4*BD9))/(AW9+AX9+AY9+AZ9+BA9+BB9+BC9+BD9)</f>
        <v>3.3006872852233675</v>
      </c>
      <c r="BG9" s="69">
        <f>SUM(BF9/4*100)</f>
        <v>82.517182130584189</v>
      </c>
    </row>
    <row r="10" spans="1:59" ht="21" customHeight="1" x14ac:dyDescent="0.2">
      <c r="A10" s="115" t="s">
        <v>74</v>
      </c>
      <c r="B10" s="108">
        <f>SUM(C10:K10)</f>
        <v>296</v>
      </c>
      <c r="C10" s="138">
        <v>2</v>
      </c>
      <c r="D10" s="138">
        <v>4</v>
      </c>
      <c r="E10" s="138">
        <v>52</v>
      </c>
      <c r="F10" s="138">
        <v>20</v>
      </c>
      <c r="G10" s="138">
        <v>31</v>
      </c>
      <c r="H10" s="138">
        <v>26</v>
      </c>
      <c r="I10" s="138">
        <v>32</v>
      </c>
      <c r="J10" s="138">
        <v>44</v>
      </c>
      <c r="K10" s="138">
        <v>85</v>
      </c>
      <c r="L10" s="142">
        <f>SUM(I10+J10+K10)</f>
        <v>161</v>
      </c>
      <c r="M10" s="141">
        <f>SUM(L10/(D10+E10+F10+G10+H10+I10+J10+K10)*100)</f>
        <v>54.761904761904766</v>
      </c>
      <c r="N10" s="140">
        <f>SUM((D3*D10)+(E3*E10)+(F3*F10)+(G3*G10)+(H3*H10)+(I3*I10)+(J3*J10)+(K3*K10))/(D10+E10+F10+G10+H10+I10+J10+K10)</f>
        <v>2.7176870748299318</v>
      </c>
      <c r="O10" s="141">
        <f t="shared" si="3"/>
        <v>67.942176870748298</v>
      </c>
      <c r="Q10" s="396"/>
      <c r="R10" s="196" t="s">
        <v>5</v>
      </c>
      <c r="S10" s="18">
        <f>C9</f>
        <v>1</v>
      </c>
      <c r="T10" s="19">
        <f>D9</f>
        <v>1</v>
      </c>
      <c r="U10" s="18">
        <f>E9</f>
        <v>1</v>
      </c>
      <c r="V10" s="38">
        <f>F9</f>
        <v>0</v>
      </c>
      <c r="W10" s="38">
        <f>G9</f>
        <v>2</v>
      </c>
      <c r="X10" s="19">
        <f>H9</f>
        <v>27</v>
      </c>
      <c r="Y10" s="18">
        <f>I9</f>
        <v>15</v>
      </c>
      <c r="Z10" s="38">
        <f>J9</f>
        <v>50</v>
      </c>
      <c r="AA10" s="19">
        <f>K9</f>
        <v>51</v>
      </c>
      <c r="AB10" s="66">
        <f t="shared" si="5"/>
        <v>148</v>
      </c>
      <c r="AC10" s="72">
        <f>SUM((T4*T10)+(U4*U10)+(V4*V10)+(W4*W10)+(X4*X10)+(Y4*Y10)+(Z4*Z10)+(AA4*AA10))/(T10+U10+V10+W10+X10+Y10+Z10+AA10)</f>
        <v>3.3775510204081631</v>
      </c>
      <c r="AD10" s="69">
        <f t="shared" si="10"/>
        <v>84.438775510204081</v>
      </c>
      <c r="AE10" s="221"/>
      <c r="AF10" s="62" t="s">
        <v>5</v>
      </c>
      <c r="AG10" s="18">
        <f>C19</f>
        <v>1</v>
      </c>
      <c r="AH10" s="19">
        <f>D19</f>
        <v>1</v>
      </c>
      <c r="AI10" s="18">
        <f>E19</f>
        <v>32</v>
      </c>
      <c r="AJ10" s="38">
        <f>F19</f>
        <v>23</v>
      </c>
      <c r="AK10" s="38">
        <f>G19</f>
        <v>39</v>
      </c>
      <c r="AL10" s="19">
        <f>H19</f>
        <v>30</v>
      </c>
      <c r="AM10" s="18">
        <f>I19</f>
        <v>37</v>
      </c>
      <c r="AN10" s="38">
        <f>J19</f>
        <v>54</v>
      </c>
      <c r="AO10" s="19">
        <f>K19</f>
        <v>73</v>
      </c>
      <c r="AP10" s="66">
        <f t="shared" si="13"/>
        <v>290</v>
      </c>
      <c r="AQ10" s="72">
        <f>SUM((AH4*AH10)+(AI4*AI10)+(AJ4*AJ10)+(AK4*AK10)+(AL4*AL10)+(AM4*AM10)+(AN4*AN10)+(AO4*AO10))/(AH10+AI10+AJ10+AK10+AL10+AM10+AN10+AO10)</f>
        <v>2.8079584775086506</v>
      </c>
      <c r="AR10" s="69">
        <f t="shared" si="7"/>
        <v>70.198961937716263</v>
      </c>
      <c r="AT10" s="221"/>
      <c r="AU10" s="62" t="s">
        <v>5</v>
      </c>
      <c r="AV10" s="18">
        <f t="shared" si="8"/>
        <v>2</v>
      </c>
      <c r="AW10" s="19">
        <f t="shared" si="8"/>
        <v>2</v>
      </c>
      <c r="AX10" s="18">
        <f t="shared" si="8"/>
        <v>33</v>
      </c>
      <c r="AY10" s="38">
        <f t="shared" si="8"/>
        <v>23</v>
      </c>
      <c r="AZ10" s="38">
        <f t="shared" si="8"/>
        <v>41</v>
      </c>
      <c r="BA10" s="19">
        <f t="shared" si="8"/>
        <v>57</v>
      </c>
      <c r="BB10" s="18">
        <f t="shared" si="8"/>
        <v>52</v>
      </c>
      <c r="BC10" s="38">
        <f t="shared" si="8"/>
        <v>104</v>
      </c>
      <c r="BD10" s="19">
        <f t="shared" si="8"/>
        <v>124</v>
      </c>
      <c r="BE10" s="66">
        <f t="shared" si="14"/>
        <v>438</v>
      </c>
      <c r="BF10" s="72">
        <f>SUM((AW4*AW10)+(AX4*AX10)+(AY4*AY10)+(AZ4*AZ10)+(BA4*BA10)+(BB4*BB10)+(BC4*BC10)+(BD4*BD10))/(AW10+AX10+AY10+AZ10+BA10+BB10+BC10+BD10)</f>
        <v>3</v>
      </c>
      <c r="BG10" s="69">
        <f t="shared" si="9"/>
        <v>75</v>
      </c>
    </row>
    <row r="11" spans="1:59" ht="21.75" customHeight="1" x14ac:dyDescent="0.2">
      <c r="A11" s="115" t="s">
        <v>48</v>
      </c>
      <c r="B11" s="108">
        <f>SUM(C11:K11)</f>
        <v>437</v>
      </c>
      <c r="C11" s="138">
        <v>3</v>
      </c>
      <c r="D11" s="138">
        <v>0</v>
      </c>
      <c r="E11" s="138">
        <v>48</v>
      </c>
      <c r="F11" s="138">
        <v>33</v>
      </c>
      <c r="G11" s="138">
        <v>53</v>
      </c>
      <c r="H11" s="138">
        <v>70</v>
      </c>
      <c r="I11" s="138">
        <v>75</v>
      </c>
      <c r="J11" s="138">
        <v>44</v>
      </c>
      <c r="K11" s="138">
        <v>111</v>
      </c>
      <c r="L11" s="142">
        <f>SUM(I11+J11+K11)</f>
        <v>230</v>
      </c>
      <c r="M11" s="141">
        <f>SUM(L11/(D11+E11+F11+G11+H11+I11+J11+K11)*100)</f>
        <v>52.995391705069125</v>
      </c>
      <c r="N11" s="140">
        <f>SUM((D3*D11)+(E3*E11)+(F3*F11)+(G3*G11)+(H3*H11)+(I3*I11)+(J3*J11)+(K3*K11))/(D11+E11+F11+G11+H11+I11+J11+K11)</f>
        <v>2.7684331797235022</v>
      </c>
      <c r="O11" s="141">
        <f t="shared" si="3"/>
        <v>69.210829493087559</v>
      </c>
      <c r="Q11" s="396"/>
      <c r="R11" s="199" t="s">
        <v>23</v>
      </c>
      <c r="S11" s="18">
        <f>C10</f>
        <v>2</v>
      </c>
      <c r="T11" s="19">
        <f>D10</f>
        <v>4</v>
      </c>
      <c r="U11" s="18">
        <f>E10</f>
        <v>52</v>
      </c>
      <c r="V11" s="38">
        <f>F10</f>
        <v>20</v>
      </c>
      <c r="W11" s="38">
        <f>G10</f>
        <v>31</v>
      </c>
      <c r="X11" s="19">
        <f>H10</f>
        <v>26</v>
      </c>
      <c r="Y11" s="18">
        <f>I10</f>
        <v>32</v>
      </c>
      <c r="Z11" s="38">
        <f>J10</f>
        <v>44</v>
      </c>
      <c r="AA11" s="19">
        <f>K10</f>
        <v>85</v>
      </c>
      <c r="AB11" s="66">
        <f t="shared" si="5"/>
        <v>296</v>
      </c>
      <c r="AC11" s="72">
        <f>SUM((T4*T11)+(U4*U11)+(V4*V11)+(W4*W11)+(X4*X11)+(Y4*Y11)+(Z4*Z11)+(AA4*AA11))/(T11+U11+V11+W11+X11+Y11+Z11+AA11)</f>
        <v>2.7176870748299318</v>
      </c>
      <c r="AD11" s="69">
        <f t="shared" si="10"/>
        <v>67.942176870748298</v>
      </c>
      <c r="AE11" s="221"/>
      <c r="AF11" s="101" t="s">
        <v>23</v>
      </c>
      <c r="AG11" s="18">
        <f>C20</f>
        <v>0</v>
      </c>
      <c r="AH11" s="19">
        <f>D20</f>
        <v>0</v>
      </c>
      <c r="AI11" s="18">
        <f>E20</f>
        <v>2</v>
      </c>
      <c r="AJ11" s="38">
        <f>F20</f>
        <v>1</v>
      </c>
      <c r="AK11" s="38">
        <f>G20</f>
        <v>1</v>
      </c>
      <c r="AL11" s="19">
        <f>H20</f>
        <v>1</v>
      </c>
      <c r="AM11" s="18">
        <f>I20</f>
        <v>1</v>
      </c>
      <c r="AN11" s="38">
        <f>J20</f>
        <v>22</v>
      </c>
      <c r="AO11" s="19">
        <f>K20</f>
        <v>117</v>
      </c>
      <c r="AP11" s="66">
        <f t="shared" si="13"/>
        <v>145</v>
      </c>
      <c r="AQ11" s="72">
        <f>SUM((AH4*AH11)+(AI4*AI11)+(AJ4*AJ11)+(AK4*AK11)+(AL4*AL11)+(AM4*AM11)+(AN4*AN11)+(AO4*AO11))/(AH11+AI11+AJ11+AK11+AL11+AM11+AN11+AO11)</f>
        <v>3.8344827586206898</v>
      </c>
      <c r="AR11" s="69">
        <f t="shared" si="7"/>
        <v>95.862068965517238</v>
      </c>
      <c r="AT11" s="221"/>
      <c r="AU11" s="63" t="s">
        <v>23</v>
      </c>
      <c r="AV11" s="18">
        <f t="shared" si="8"/>
        <v>2</v>
      </c>
      <c r="AW11" s="19">
        <f t="shared" si="8"/>
        <v>4</v>
      </c>
      <c r="AX11" s="18">
        <f t="shared" si="8"/>
        <v>54</v>
      </c>
      <c r="AY11" s="38">
        <f t="shared" si="8"/>
        <v>21</v>
      </c>
      <c r="AZ11" s="38">
        <f t="shared" si="8"/>
        <v>32</v>
      </c>
      <c r="BA11" s="19">
        <f t="shared" si="8"/>
        <v>27</v>
      </c>
      <c r="BB11" s="18">
        <f t="shared" si="8"/>
        <v>33</v>
      </c>
      <c r="BC11" s="38">
        <f t="shared" si="8"/>
        <v>66</v>
      </c>
      <c r="BD11" s="19">
        <f t="shared" si="8"/>
        <v>202</v>
      </c>
      <c r="BE11" s="66">
        <f t="shared" si="14"/>
        <v>441</v>
      </c>
      <c r="BF11" s="72">
        <f>SUM((AW4*AW11)+(AX4*AX11)+(AY4*AY11)+(AZ4*AZ11)+(BA4*BA11)+(BB4*BB11)+(BC4*BC11)+(BD4*BD11))/(AW11+AX11+AY11+AZ11+BA11+BB11+BC11+BD11)</f>
        <v>3.0865603644646926</v>
      </c>
      <c r="BG11" s="69">
        <f t="shared" si="9"/>
        <v>77.164009111617318</v>
      </c>
    </row>
    <row r="12" spans="1:59" ht="21.75" customHeight="1" thickBot="1" x14ac:dyDescent="0.25">
      <c r="A12" s="165"/>
      <c r="B12" s="166">
        <f>SUM(B4:B11)</f>
        <v>2214</v>
      </c>
      <c r="C12" s="163"/>
      <c r="D12" s="163"/>
      <c r="E12" s="163"/>
      <c r="F12" s="163"/>
      <c r="G12" s="163"/>
      <c r="H12" s="163"/>
      <c r="I12" s="163"/>
      <c r="J12" s="163"/>
      <c r="K12" s="164"/>
      <c r="L12" s="167">
        <f>SUM(L4:L11)</f>
        <v>1317</v>
      </c>
      <c r="M12" s="168">
        <f>SUM((L12/((B12)-(C4+C5+C6+C7+C8+C9+C10+C11))*100))</f>
        <v>59.890859481582538</v>
      </c>
      <c r="N12" s="143">
        <f>SUM(N4:N11)/8</f>
        <v>2.9257658398346931</v>
      </c>
      <c r="O12" s="144">
        <f>SUM(O4:O11)/8</f>
        <v>73.144145995867333</v>
      </c>
      <c r="Q12" s="396"/>
      <c r="R12" s="199" t="s">
        <v>11</v>
      </c>
      <c r="S12" s="89">
        <f>C11</f>
        <v>3</v>
      </c>
      <c r="T12" s="90">
        <f>D11</f>
        <v>0</v>
      </c>
      <c r="U12" s="89">
        <f>E11</f>
        <v>48</v>
      </c>
      <c r="V12" s="91">
        <f>F11</f>
        <v>33</v>
      </c>
      <c r="W12" s="91">
        <f>G11</f>
        <v>53</v>
      </c>
      <c r="X12" s="90">
        <f>H11</f>
        <v>70</v>
      </c>
      <c r="Y12" s="89">
        <f>I11</f>
        <v>75</v>
      </c>
      <c r="Z12" s="91">
        <f>J11</f>
        <v>44</v>
      </c>
      <c r="AA12" s="90">
        <f>K11</f>
        <v>111</v>
      </c>
      <c r="AB12" s="93">
        <f t="shared" si="5"/>
        <v>437</v>
      </c>
      <c r="AC12" s="95">
        <f>SUM((T4*T12)+(U4*U12)+(V4*V12)+(W4*W12)+(X4*X12)+(Y4*Y12)+(Z4*Z12)+(AA4*AA12))/(T12+U12+V12+W12+X12+Y12+Z12+AA12)</f>
        <v>2.7684331797235022</v>
      </c>
      <c r="AD12" s="73">
        <f t="shared" si="10"/>
        <v>69.210829493087559</v>
      </c>
      <c r="AE12" s="221"/>
      <c r="AF12" s="101" t="s">
        <v>11</v>
      </c>
      <c r="AG12" s="89">
        <f>C21</f>
        <v>0</v>
      </c>
      <c r="AH12" s="90">
        <f>D21</f>
        <v>3</v>
      </c>
      <c r="AI12" s="89">
        <f>E21</f>
        <v>36</v>
      </c>
      <c r="AJ12" s="91">
        <f>F21</f>
        <v>9</v>
      </c>
      <c r="AK12" s="91">
        <f>G21</f>
        <v>23</v>
      </c>
      <c r="AL12" s="90">
        <f>H21</f>
        <v>21</v>
      </c>
      <c r="AM12" s="89">
        <f>I21</f>
        <v>21</v>
      </c>
      <c r="AN12" s="91">
        <f>J21</f>
        <v>18</v>
      </c>
      <c r="AO12" s="90">
        <f>K21</f>
        <v>15</v>
      </c>
      <c r="AP12" s="93">
        <f t="shared" si="13"/>
        <v>146</v>
      </c>
      <c r="AQ12" s="95">
        <f>SUM((AH4*AH12)+(AI4*AI12)+(AJ4*AJ12)+(AK4*AK12)+(AL4*AL12)+(AM4*AM12)+(AN4*AN12)+(AO4*AO12))/(AH12+AI12+AJ12+AK12+AL12+AM12+AN12+AO12)</f>
        <v>2.2876712328767121</v>
      </c>
      <c r="AR12" s="73">
        <f t="shared" si="7"/>
        <v>57.191780821917803</v>
      </c>
      <c r="AT12" s="221"/>
      <c r="AU12" s="63" t="s">
        <v>11</v>
      </c>
      <c r="AV12" s="89">
        <f t="shared" si="8"/>
        <v>3</v>
      </c>
      <c r="AW12" s="90">
        <f t="shared" si="8"/>
        <v>3</v>
      </c>
      <c r="AX12" s="89">
        <f t="shared" si="8"/>
        <v>84</v>
      </c>
      <c r="AY12" s="91">
        <f t="shared" si="8"/>
        <v>42</v>
      </c>
      <c r="AZ12" s="91">
        <f t="shared" si="8"/>
        <v>76</v>
      </c>
      <c r="BA12" s="90">
        <f t="shared" si="8"/>
        <v>91</v>
      </c>
      <c r="BB12" s="89">
        <f t="shared" si="8"/>
        <v>96</v>
      </c>
      <c r="BC12" s="91">
        <f t="shared" si="8"/>
        <v>62</v>
      </c>
      <c r="BD12" s="90">
        <f t="shared" si="8"/>
        <v>126</v>
      </c>
      <c r="BE12" s="93">
        <f t="shared" si="14"/>
        <v>583</v>
      </c>
      <c r="BF12" s="95">
        <f>SUM((AW4*AW12)+(AX4*AX12)+(AY4*AY12)+(AZ4*AZ12)+(BA4*BA12)+(BB4*BB12)+(BC4*BC12)+(BD4*BD12))/(AW12+AX12+AY12+AZ12+BA12+BB12+BC12+BD12)</f>
        <v>2.6474137931034485</v>
      </c>
      <c r="BG12" s="73">
        <f t="shared" si="9"/>
        <v>66.185344827586206</v>
      </c>
    </row>
    <row r="13" spans="1:59" ht="21" customHeight="1" x14ac:dyDescent="0.2">
      <c r="A13" s="362" t="s">
        <v>49</v>
      </c>
      <c r="B13" s="348"/>
      <c r="C13" s="169" t="s">
        <v>9</v>
      </c>
      <c r="D13" s="170">
        <v>0</v>
      </c>
      <c r="E13" s="170">
        <v>1</v>
      </c>
      <c r="F13" s="170">
        <v>1.5</v>
      </c>
      <c r="G13" s="170">
        <v>2</v>
      </c>
      <c r="H13" s="170">
        <v>2.5</v>
      </c>
      <c r="I13" s="170">
        <v>3</v>
      </c>
      <c r="J13" s="170">
        <v>3.5</v>
      </c>
      <c r="K13" s="170">
        <v>4</v>
      </c>
      <c r="L13" s="171"/>
      <c r="M13" s="172"/>
      <c r="N13" s="145"/>
      <c r="O13" s="146"/>
      <c r="Q13" s="396"/>
      <c r="R13" s="223" t="s">
        <v>6</v>
      </c>
      <c r="S13" s="20">
        <f t="shared" ref="S13:AB13" si="15">SUM(S5:S12)</f>
        <v>15</v>
      </c>
      <c r="T13" s="21">
        <f t="shared" si="15"/>
        <v>13</v>
      </c>
      <c r="U13" s="20">
        <f t="shared" si="15"/>
        <v>185</v>
      </c>
      <c r="V13" s="22">
        <f t="shared" si="15"/>
        <v>179</v>
      </c>
      <c r="W13" s="22">
        <f t="shared" si="15"/>
        <v>234</v>
      </c>
      <c r="X13" s="21">
        <f t="shared" si="15"/>
        <v>271</v>
      </c>
      <c r="Y13" s="20">
        <f t="shared" si="15"/>
        <v>235</v>
      </c>
      <c r="Z13" s="22">
        <f t="shared" si="15"/>
        <v>257</v>
      </c>
      <c r="AA13" s="21">
        <f t="shared" si="15"/>
        <v>825</v>
      </c>
      <c r="AB13" s="223">
        <f t="shared" si="15"/>
        <v>2214</v>
      </c>
      <c r="AC13" s="392">
        <f>SUM((T4*T13)+(U4*U13)+(V4*V13)+(W4*W13)+(X4*X13)+(Y4*Y13)+(Z4*Z13)+(AA4*AA13))/(T13+U13+V13+W13+X13+Y13+Z13+AA13)</f>
        <v>2.9574806730331971</v>
      </c>
      <c r="AD13" s="230">
        <f>SUM(AC13/4*100)</f>
        <v>73.937016825829929</v>
      </c>
      <c r="AE13" s="221"/>
      <c r="AF13" s="317" t="s">
        <v>6</v>
      </c>
      <c r="AG13" s="20">
        <f t="shared" ref="AG13:AO13" si="16">SUM(AG5:AG12)</f>
        <v>9</v>
      </c>
      <c r="AH13" s="21">
        <f t="shared" si="16"/>
        <v>20</v>
      </c>
      <c r="AI13" s="20">
        <f t="shared" si="16"/>
        <v>224</v>
      </c>
      <c r="AJ13" s="22">
        <f t="shared" si="16"/>
        <v>117</v>
      </c>
      <c r="AK13" s="22">
        <f t="shared" si="16"/>
        <v>190</v>
      </c>
      <c r="AL13" s="21">
        <f t="shared" si="16"/>
        <v>171</v>
      </c>
      <c r="AM13" s="20">
        <f t="shared" si="16"/>
        <v>257</v>
      </c>
      <c r="AN13" s="22">
        <f t="shared" si="16"/>
        <v>311</v>
      </c>
      <c r="AO13" s="21">
        <f t="shared" si="16"/>
        <v>732</v>
      </c>
      <c r="AP13" s="225">
        <f>SUM(AP5:AP12)</f>
        <v>2031</v>
      </c>
      <c r="AQ13" s="227">
        <f>SUM((AH4*AH13)+(AI4*AI13)+(AJ4*AJ13)+(AK4*AK13)+(AL4*AL13)+(AM4*AM13)+(AN4*AN13)+(AO4*AO13))/(AH13+AI13+AJ13+AK13+AL13+AM13+AN13+AO13)</f>
        <v>2.9646389713155292</v>
      </c>
      <c r="AR13" s="230">
        <f>SUM(AQ13/4*100)</f>
        <v>74.115974282888232</v>
      </c>
      <c r="AT13" s="221"/>
      <c r="AU13" s="317" t="s">
        <v>6</v>
      </c>
      <c r="AV13" s="20">
        <f t="shared" ref="AV13:BE13" si="17">SUM(AV5:AV12)</f>
        <v>24</v>
      </c>
      <c r="AW13" s="21">
        <f t="shared" si="17"/>
        <v>33</v>
      </c>
      <c r="AX13" s="20">
        <f t="shared" si="17"/>
        <v>409</v>
      </c>
      <c r="AY13" s="22">
        <f t="shared" si="17"/>
        <v>296</v>
      </c>
      <c r="AZ13" s="22">
        <f t="shared" si="17"/>
        <v>424</v>
      </c>
      <c r="BA13" s="21">
        <f t="shared" si="17"/>
        <v>442</v>
      </c>
      <c r="BB13" s="20">
        <f t="shared" si="17"/>
        <v>492</v>
      </c>
      <c r="BC13" s="22">
        <f t="shared" si="17"/>
        <v>568</v>
      </c>
      <c r="BD13" s="21">
        <f t="shared" si="17"/>
        <v>1557</v>
      </c>
      <c r="BE13" s="225">
        <f t="shared" si="17"/>
        <v>4245</v>
      </c>
      <c r="BF13" s="227">
        <f>SUM((AW4*AW13)+(AX4*AX13)+(AY4*AY13)+(AZ4*AZ13)+(BA4*BA13)+(BB4*BB13)+(BC4*BC13)+(BD4*BD13))/(AW13+AX13+AY13+AZ13+BA13+BB13+BC13+BD13)</f>
        <v>2.96090973702914</v>
      </c>
      <c r="BG13" s="230">
        <f>SUM(BF13/4*100)</f>
        <v>74.022743425728493</v>
      </c>
    </row>
    <row r="14" spans="1:59" ht="21" customHeight="1" x14ac:dyDescent="0.2">
      <c r="A14" s="114" t="s">
        <v>43</v>
      </c>
      <c r="B14" s="108">
        <f t="shared" ref="B14:B16" si="18">SUM(C14:K14)</f>
        <v>290</v>
      </c>
      <c r="C14" s="138">
        <v>0</v>
      </c>
      <c r="D14" s="138">
        <v>4</v>
      </c>
      <c r="E14" s="138">
        <v>33</v>
      </c>
      <c r="F14" s="138">
        <v>21</v>
      </c>
      <c r="G14" s="138">
        <v>48</v>
      </c>
      <c r="H14" s="138">
        <v>33</v>
      </c>
      <c r="I14" s="138">
        <v>58</v>
      </c>
      <c r="J14" s="138">
        <v>31</v>
      </c>
      <c r="K14" s="138">
        <v>62</v>
      </c>
      <c r="L14" s="142">
        <f t="shared" ref="L14:L16" si="19">SUM(I14+J14+K14)</f>
        <v>151</v>
      </c>
      <c r="M14" s="141">
        <f>SUM(L14/(D14+E14+F14+G14+H14+I14+J14+K14)*100)</f>
        <v>52.068965517241381</v>
      </c>
      <c r="N14" s="140">
        <f>SUM((D13*D14)+(E13*E14)+(F13*F14)+(G13*G14)+(H13*H14)+(I13*I14)+(J13*J14)+(K13*K14))/(D14+E14+F14+G14+H14+I14+J14+K14)</f>
        <v>2.6672413793103447</v>
      </c>
      <c r="O14" s="141">
        <f>SUM(N14/4*100)</f>
        <v>66.681034482758619</v>
      </c>
      <c r="Q14" s="396"/>
      <c r="R14" s="224"/>
      <c r="S14" s="233">
        <f>SUM(S13+T13)</f>
        <v>28</v>
      </c>
      <c r="T14" s="234"/>
      <c r="U14" s="233">
        <f>SUM(U13+V13+W13+X13)</f>
        <v>869</v>
      </c>
      <c r="V14" s="235"/>
      <c r="W14" s="235"/>
      <c r="X14" s="234"/>
      <c r="Y14" s="233">
        <f>SUM(Y13+Z13+AA13)</f>
        <v>1317</v>
      </c>
      <c r="Z14" s="235"/>
      <c r="AA14" s="234"/>
      <c r="AB14" s="224"/>
      <c r="AC14" s="393"/>
      <c r="AD14" s="231"/>
      <c r="AE14" s="221"/>
      <c r="AF14" s="318"/>
      <c r="AG14" s="233">
        <f>SUM(AG13+AH13)</f>
        <v>29</v>
      </c>
      <c r="AH14" s="234"/>
      <c r="AI14" s="233">
        <f>SUM(AI13+AJ13+AK13+AL13)</f>
        <v>702</v>
      </c>
      <c r="AJ14" s="235"/>
      <c r="AK14" s="235"/>
      <c r="AL14" s="234"/>
      <c r="AM14" s="233">
        <f>SUM(AM13+AN13+AO13)</f>
        <v>1300</v>
      </c>
      <c r="AN14" s="235"/>
      <c r="AO14" s="234"/>
      <c r="AP14" s="226"/>
      <c r="AQ14" s="228"/>
      <c r="AR14" s="231"/>
      <c r="AT14" s="221"/>
      <c r="AU14" s="318"/>
      <c r="AV14" s="233">
        <f>SUM(AV13+AW13)</f>
        <v>57</v>
      </c>
      <c r="AW14" s="234"/>
      <c r="AX14" s="233">
        <f>SUM(AX13+AY13+AZ13+BA13)</f>
        <v>1571</v>
      </c>
      <c r="AY14" s="235"/>
      <c r="AZ14" s="235"/>
      <c r="BA14" s="234"/>
      <c r="BB14" s="233">
        <f>SUM(BB13+BC13+BD13)</f>
        <v>2617</v>
      </c>
      <c r="BC14" s="235"/>
      <c r="BD14" s="234"/>
      <c r="BE14" s="226"/>
      <c r="BF14" s="228"/>
      <c r="BG14" s="231"/>
    </row>
    <row r="15" spans="1:59" ht="21" customHeight="1" x14ac:dyDescent="0.2">
      <c r="A15" s="114" t="s">
        <v>44</v>
      </c>
      <c r="B15" s="108">
        <f t="shared" si="18"/>
        <v>145</v>
      </c>
      <c r="C15" s="138">
        <v>2</v>
      </c>
      <c r="D15" s="138">
        <v>2</v>
      </c>
      <c r="E15" s="138">
        <v>68</v>
      </c>
      <c r="F15" s="138">
        <v>24</v>
      </c>
      <c r="G15" s="138">
        <v>26</v>
      </c>
      <c r="H15" s="138">
        <v>12</v>
      </c>
      <c r="I15" s="138">
        <v>6</v>
      </c>
      <c r="J15" s="138">
        <v>4</v>
      </c>
      <c r="K15" s="138">
        <v>1</v>
      </c>
      <c r="L15" s="142">
        <f t="shared" si="19"/>
        <v>11</v>
      </c>
      <c r="M15" s="141">
        <f t="shared" ref="M15:M16" si="20">SUM(L15/(D15+E15+F15+G15+H15+I15+J15+K15)*100)</f>
        <v>7.6923076923076925</v>
      </c>
      <c r="N15" s="140">
        <f>SUM((D13*D15)+(E13*E15)+(F13*F15)+(G13*G15)+(H13*H15)+(I13*I15)+(J13*J15)+(K13*K15))/(D15+E15+F15+G15+H15+I15+J15+K15)</f>
        <v>1.5524475524475525</v>
      </c>
      <c r="O15" s="141">
        <f t="shared" ref="O15:O21" si="21">SUM(N15/4*100)</f>
        <v>38.811188811188813</v>
      </c>
      <c r="Q15" s="396"/>
      <c r="R15" s="195" t="s">
        <v>7</v>
      </c>
      <c r="S15" s="49">
        <f>SUM(S13/((AB13)-(S13)))</f>
        <v>6.8212824010914054E-3</v>
      </c>
      <c r="T15" s="50">
        <f>SUM(T13/((AB13)-(S13)))</f>
        <v>5.9117780809458849E-3</v>
      </c>
      <c r="U15" s="49">
        <f>SUM(U13/((AB13)-(S13)))</f>
        <v>8.4129149613460658E-2</v>
      </c>
      <c r="V15" s="39">
        <f>SUM(V13/((AB13)-(S13)))</f>
        <v>8.1400636653024105E-2</v>
      </c>
      <c r="W15" s="39">
        <f>SUM(W13/((AB13)-(S13)))</f>
        <v>0.10641200545702592</v>
      </c>
      <c r="X15" s="50">
        <f>SUM(X13/((AB13)-(S13)))</f>
        <v>0.12323783537971805</v>
      </c>
      <c r="Y15" s="49">
        <f>SUM(Y13/((AB13)-(S13)))</f>
        <v>0.10686675761709868</v>
      </c>
      <c r="Z15" s="39">
        <f>SUM(Z13/((AB13)-(S13)))</f>
        <v>0.11687130513869941</v>
      </c>
      <c r="AA15" s="50">
        <f>SUM(AA13/((AB13)-(S13)))</f>
        <v>0.37517053206002726</v>
      </c>
      <c r="AB15" s="390">
        <f>SUM(T16+U16+Y16)</f>
        <v>1</v>
      </c>
      <c r="AC15" s="393" t="e">
        <f>SUM((#REF!*T15)+(#REF!*U15)+(#REF!*V15)+(#REF!*W15)+(#REF!*X15)+(#REF!*Y15)+(#REF!*Z15)+(#REF!*AA15))/(T15+U15+V15+W15+X15+Y15+Z15+AA15)</f>
        <v>#REF!</v>
      </c>
      <c r="AD15" s="231"/>
      <c r="AE15" s="221"/>
      <c r="AF15" s="44" t="s">
        <v>7</v>
      </c>
      <c r="AG15" s="49">
        <f>SUM(AG13/((AP13)-(AG13)))</f>
        <v>4.4510385756676559E-3</v>
      </c>
      <c r="AH15" s="50">
        <f>SUM(AH13/((AP13)-(AG13)))</f>
        <v>9.8911968348170121E-3</v>
      </c>
      <c r="AI15" s="49">
        <f>SUM(AI13/((AP13)-(AG13)))</f>
        <v>0.11078140454995054</v>
      </c>
      <c r="AJ15" s="39">
        <f>SUM(AJ13/((AP13)-(AG13)))</f>
        <v>5.7863501483679525E-2</v>
      </c>
      <c r="AK15" s="39">
        <f>SUM(AK13/((AP13)-(AG13)))</f>
        <v>9.3966369930761628E-2</v>
      </c>
      <c r="AL15" s="50">
        <f>SUM(AL13/((AP13)-(AG13)))</f>
        <v>8.4569732937685466E-2</v>
      </c>
      <c r="AM15" s="49">
        <f>SUM(AM13/((AP13)-(AG13)))</f>
        <v>0.12710187932739861</v>
      </c>
      <c r="AN15" s="39">
        <f>SUM(AN13/((AP13)-(AG13)))</f>
        <v>0.15380811078140455</v>
      </c>
      <c r="AO15" s="50">
        <f>SUM(AO13/((AP13)-(AG13)))</f>
        <v>0.36201780415430268</v>
      </c>
      <c r="AP15" s="236">
        <f>SUM(AH16+AI16+AM16)</f>
        <v>0.99999999999999989</v>
      </c>
      <c r="AQ15" s="228" t="e">
        <f>SUM((#REF!*AH15)+(#REF!*AI15)+(#REF!*AJ15)+(#REF!*AK15)+(#REF!*AL15)+(#REF!*AM15)+(#REF!*AN15)+(#REF!*AO15))/(AH15+AI15+AJ15+AK15+AL15+AM15+AN15+AO15)</f>
        <v>#REF!</v>
      </c>
      <c r="AR15" s="231"/>
      <c r="AT15" s="221"/>
      <c r="AU15" s="44" t="s">
        <v>7</v>
      </c>
      <c r="AV15" s="49">
        <f>SUM(AV13/((BE13)-(AV13)))</f>
        <v>5.6858564321250887E-3</v>
      </c>
      <c r="AW15" s="50">
        <f>SUM(AW13/((BE13)-(AV13)))</f>
        <v>7.818052594171997E-3</v>
      </c>
      <c r="AX15" s="49">
        <f>SUM(AX13/((BE13)-(AV13)))</f>
        <v>9.689647003079839E-2</v>
      </c>
      <c r="AY15" s="39">
        <f>SUM(AY13/((BE13)-(AV13)))</f>
        <v>7.012556266287609E-2</v>
      </c>
      <c r="AZ15" s="39">
        <f>SUM(AZ13/((BE13)-(AV13)))</f>
        <v>0.10045013030087657</v>
      </c>
      <c r="BA15" s="50">
        <f>SUM(BA13/((BE13)-(AV13)))</f>
        <v>0.10471452262497039</v>
      </c>
      <c r="BB15" s="49">
        <f>SUM(BB13/((BE13)-(AV13)))</f>
        <v>0.11656005685856433</v>
      </c>
      <c r="BC15" s="39">
        <f>SUM(BC13/((BE13)-(AV13)))</f>
        <v>0.1345652688936271</v>
      </c>
      <c r="BD15" s="50">
        <f>SUM(BD13/((BE13)-(AV13)))</f>
        <v>0.36886993603411516</v>
      </c>
      <c r="BE15" s="236">
        <f>SUM(AW16+AX16+BB16)</f>
        <v>1</v>
      </c>
      <c r="BF15" s="228" t="e">
        <f>SUM((#REF!*AW15)+(#REF!*AX15)+(#REF!*AY15)+(#REF!*AZ15)+(#REF!*BA15)+(#REF!*BB15)+(#REF!*BC15)+(#REF!*BD15))/(AW15+AX15+AY15+AZ15+BA15+BB15+BC15+BD15)</f>
        <v>#REF!</v>
      </c>
      <c r="BG15" s="231"/>
    </row>
    <row r="16" spans="1:59" ht="21" customHeight="1" thickBot="1" x14ac:dyDescent="0.25">
      <c r="A16" s="114" t="s">
        <v>45</v>
      </c>
      <c r="B16" s="108">
        <f t="shared" si="18"/>
        <v>290</v>
      </c>
      <c r="C16" s="138">
        <v>0</v>
      </c>
      <c r="D16" s="138">
        <v>4</v>
      </c>
      <c r="E16" s="138">
        <v>7</v>
      </c>
      <c r="F16" s="138">
        <v>8</v>
      </c>
      <c r="G16" s="138">
        <v>19</v>
      </c>
      <c r="H16" s="138">
        <v>21</v>
      </c>
      <c r="I16" s="138">
        <v>54</v>
      </c>
      <c r="J16" s="138">
        <v>70</v>
      </c>
      <c r="K16" s="138">
        <v>107</v>
      </c>
      <c r="L16" s="142">
        <f t="shared" si="19"/>
        <v>231</v>
      </c>
      <c r="M16" s="141">
        <f t="shared" si="20"/>
        <v>79.65517241379311</v>
      </c>
      <c r="N16" s="140">
        <f>SUM((D13*D16)+(E13*E16)+(F13*F16)+(G13*G16)+(H13*H16)+(I13*I16)+(J13*J16)+(K13*K16))/(D16+E16+F16+G16+H16+I16+J16+K16)</f>
        <v>3.2568965517241377</v>
      </c>
      <c r="O16" s="141">
        <f t="shared" si="21"/>
        <v>81.422413793103445</v>
      </c>
      <c r="Q16" s="397"/>
      <c r="R16" s="123" t="s">
        <v>10</v>
      </c>
      <c r="S16" s="197">
        <f>SUM(S15)</f>
        <v>6.8212824010914054E-3</v>
      </c>
      <c r="T16" s="158">
        <f>SUM(T15)</f>
        <v>5.9117780809458849E-3</v>
      </c>
      <c r="U16" s="387">
        <f>SUM(U15:X15)</f>
        <v>0.39517962710322874</v>
      </c>
      <c r="V16" s="388"/>
      <c r="W16" s="388"/>
      <c r="X16" s="389"/>
      <c r="Y16" s="387">
        <f>SUM(Y15:AA15)</f>
        <v>0.59890859481582537</v>
      </c>
      <c r="Z16" s="388"/>
      <c r="AA16" s="389"/>
      <c r="AB16" s="391"/>
      <c r="AC16" s="394" t="e">
        <f>SUM((#REF!*T16)+(#REF!*U16)+(#REF!*V16)+(#REF!*W16)+(#REF!*X16)+(#REF!*Y16)+(#REF!*Z16)+(#REF!*AA16))/(T16+U16+V16+W16+X16+Y16+Z16+AA16)</f>
        <v>#REF!</v>
      </c>
      <c r="AD16" s="232"/>
      <c r="AE16" s="222"/>
      <c r="AF16" s="45" t="s">
        <v>10</v>
      </c>
      <c r="AG16" s="156">
        <f>SUM(AG15)</f>
        <v>4.4510385756676559E-3</v>
      </c>
      <c r="AH16" s="158">
        <f>SUM(AH15)</f>
        <v>9.8911968348170121E-3</v>
      </c>
      <c r="AI16" s="238">
        <f>SUM(AI15:AL15)</f>
        <v>0.34718100890207715</v>
      </c>
      <c r="AJ16" s="239"/>
      <c r="AK16" s="239"/>
      <c r="AL16" s="240"/>
      <c r="AM16" s="238">
        <f>SUM(AM15:AO15)</f>
        <v>0.64292779426310576</v>
      </c>
      <c r="AN16" s="239"/>
      <c r="AO16" s="240"/>
      <c r="AP16" s="237"/>
      <c r="AQ16" s="229" t="e">
        <f>SUM((#REF!*AH16)+(#REF!*AI16)+(#REF!*AJ16)+(#REF!*AK16)+(#REF!*AL16)+(#REF!*AM16)+(#REF!*AN16)+(#REF!*AO16))/(AH16+AI16+AJ16+AK16+AL16+AM16+AN16+AO16)</f>
        <v>#REF!</v>
      </c>
      <c r="AR16" s="232"/>
      <c r="AT16" s="222"/>
      <c r="AU16" s="45" t="s">
        <v>10</v>
      </c>
      <c r="AV16" s="156">
        <f>SUM(AV15)</f>
        <v>5.6858564321250887E-3</v>
      </c>
      <c r="AW16" s="158">
        <f>SUM(AW15)</f>
        <v>7.818052594171997E-3</v>
      </c>
      <c r="AX16" s="238">
        <f>SUM(AX15:BA15)</f>
        <v>0.37218668561952145</v>
      </c>
      <c r="AY16" s="239"/>
      <c r="AZ16" s="239"/>
      <c r="BA16" s="240"/>
      <c r="BB16" s="238">
        <f>SUM(BB15:BD15)</f>
        <v>0.6199952617863066</v>
      </c>
      <c r="BC16" s="239"/>
      <c r="BD16" s="240"/>
      <c r="BE16" s="237"/>
      <c r="BF16" s="229" t="e">
        <f>SUM((#REF!*AW16)+(#REF!*AX16)+(#REF!*AY16)+(#REF!*AZ16)+(#REF!*BA16)+(#REF!*BB16)+(#REF!*BC16)+(#REF!*BD16))/(AW16+AX16+AY16+AZ16+BA16+BB16+BC16+BD16)</f>
        <v>#REF!</v>
      </c>
      <c r="BG16" s="232"/>
    </row>
    <row r="17" spans="1:59" ht="21" customHeight="1" x14ac:dyDescent="0.45">
      <c r="A17" s="114" t="s">
        <v>73</v>
      </c>
      <c r="B17" s="108">
        <f>SUM(C17:K17)</f>
        <v>435</v>
      </c>
      <c r="C17" s="138">
        <v>4</v>
      </c>
      <c r="D17" s="138">
        <v>4</v>
      </c>
      <c r="E17" s="138">
        <v>29</v>
      </c>
      <c r="F17" s="138">
        <v>14</v>
      </c>
      <c r="G17" s="138">
        <v>19</v>
      </c>
      <c r="H17" s="138">
        <v>33</v>
      </c>
      <c r="I17" s="138">
        <v>50</v>
      </c>
      <c r="J17" s="138">
        <v>72</v>
      </c>
      <c r="K17" s="138">
        <v>210</v>
      </c>
      <c r="L17" s="142">
        <f>SUM(I17+J17+K17)</f>
        <v>332</v>
      </c>
      <c r="M17" s="141">
        <f>SUM(L17/(D17+E17+F17+G17+H17+I17+J17+K17)*100)</f>
        <v>77.030162412993036</v>
      </c>
      <c r="N17" s="140">
        <f>SUM((D13*D17)+(E13*E17)+(F13*F17)+(G13*G17)+(H13*H17)+(I13*I17)+(J13*J17)+(K13*K17))/(D17+E17+F17+G17+H17+I17+J17+K17)</f>
        <v>3.277262180974478</v>
      </c>
      <c r="O17" s="141">
        <f t="shared" si="21"/>
        <v>81.931554524361943</v>
      </c>
    </row>
    <row r="18" spans="1:59" ht="21.75" customHeight="1" x14ac:dyDescent="0.45">
      <c r="A18" s="115" t="s">
        <v>46</v>
      </c>
      <c r="B18" s="108">
        <f>SUM(C18:K18)</f>
        <v>290</v>
      </c>
      <c r="C18" s="138">
        <v>2</v>
      </c>
      <c r="D18" s="138">
        <v>2</v>
      </c>
      <c r="E18" s="138">
        <v>17</v>
      </c>
      <c r="F18" s="138">
        <v>17</v>
      </c>
      <c r="G18" s="138">
        <v>15</v>
      </c>
      <c r="H18" s="138">
        <v>20</v>
      </c>
      <c r="I18" s="138">
        <v>30</v>
      </c>
      <c r="J18" s="138">
        <v>40</v>
      </c>
      <c r="K18" s="138">
        <v>147</v>
      </c>
      <c r="L18" s="142">
        <f>SUM(I18+J18+K18)</f>
        <v>217</v>
      </c>
      <c r="M18" s="141">
        <f>SUM(L18/(D18+E18+F18+G18+H18+I18+J18+K18)*100)</f>
        <v>75.347222222222214</v>
      </c>
      <c r="N18" s="140">
        <f>SUM((D13*D18)+(E13*E18)+(F13*F18)+(G13*G18)+(H13*H18)+(I13*I18)+(J13*J18)+(K13*K18))/(D18+E18+F18+G18+H18+I18+J18+K18)</f>
        <v>3.265625</v>
      </c>
      <c r="O18" s="141">
        <f t="shared" si="21"/>
        <v>81.640625</v>
      </c>
    </row>
    <row r="19" spans="1:59" ht="21" customHeight="1" x14ac:dyDescent="0.45">
      <c r="A19" s="115" t="s">
        <v>47</v>
      </c>
      <c r="B19" s="108">
        <f>SUM(C19:K19)</f>
        <v>290</v>
      </c>
      <c r="C19" s="138">
        <v>1</v>
      </c>
      <c r="D19" s="138">
        <v>1</v>
      </c>
      <c r="E19" s="138">
        <v>32</v>
      </c>
      <c r="F19" s="138">
        <v>23</v>
      </c>
      <c r="G19" s="138">
        <v>39</v>
      </c>
      <c r="H19" s="138">
        <v>30</v>
      </c>
      <c r="I19" s="138">
        <v>37</v>
      </c>
      <c r="J19" s="138">
        <v>54</v>
      </c>
      <c r="K19" s="138">
        <v>73</v>
      </c>
      <c r="L19" s="142">
        <f>SUM(I19+J19+K19)</f>
        <v>164</v>
      </c>
      <c r="M19" s="141">
        <f>SUM(L19/(D19+E19+F19+G19+H19+I19+J19+K19)*100)</f>
        <v>56.747404844290664</v>
      </c>
      <c r="N19" s="140">
        <f>SUM((D13*D19)+(E13*E19)+(F13*F19)+(G13*G19)+(H13*H19)+(I13*I19)+(J13*J19)+(K13*K19))/(D19+E19+F19+G19+H19+I19+J19+K19)</f>
        <v>2.8079584775086506</v>
      </c>
      <c r="O19" s="141">
        <f t="shared" si="21"/>
        <v>70.198961937716263</v>
      </c>
    </row>
    <row r="20" spans="1:59" ht="21" customHeight="1" x14ac:dyDescent="0.45">
      <c r="A20" s="115" t="s">
        <v>74</v>
      </c>
      <c r="B20" s="108">
        <f>SUM(C20:K20)</f>
        <v>145</v>
      </c>
      <c r="C20" s="138">
        <v>0</v>
      </c>
      <c r="D20" s="138">
        <v>0</v>
      </c>
      <c r="E20" s="138">
        <v>2</v>
      </c>
      <c r="F20" s="138">
        <v>1</v>
      </c>
      <c r="G20" s="138">
        <v>1</v>
      </c>
      <c r="H20" s="138">
        <v>1</v>
      </c>
      <c r="I20" s="138">
        <v>1</v>
      </c>
      <c r="J20" s="138">
        <v>22</v>
      </c>
      <c r="K20" s="138">
        <v>117</v>
      </c>
      <c r="L20" s="142">
        <f>SUM(I20+J20+K20)</f>
        <v>140</v>
      </c>
      <c r="M20" s="141">
        <f>SUM(L20/(D20+E20+F20+G20+H20+I20+J20+K20)*100)</f>
        <v>96.551724137931032</v>
      </c>
      <c r="N20" s="140">
        <f>SUM((D13*D20)+(E13*E20)+(F13*F20)+(G13*G20)+(H13*H20)+(I13*I20)+(J13*J20)+(K13*K20))/(D20+E20+F20+G20+H20+I20+J20+K20)</f>
        <v>3.8344827586206898</v>
      </c>
      <c r="O20" s="141">
        <f t="shared" si="21"/>
        <v>95.862068965517238</v>
      </c>
    </row>
    <row r="21" spans="1:59" ht="21" customHeight="1" x14ac:dyDescent="0.45">
      <c r="A21" s="115" t="s">
        <v>48</v>
      </c>
      <c r="B21" s="108">
        <f>SUM(C21:K21)</f>
        <v>146</v>
      </c>
      <c r="C21" s="138">
        <v>0</v>
      </c>
      <c r="D21" s="138">
        <v>3</v>
      </c>
      <c r="E21" s="138">
        <v>36</v>
      </c>
      <c r="F21" s="138">
        <v>9</v>
      </c>
      <c r="G21" s="138">
        <v>23</v>
      </c>
      <c r="H21" s="138">
        <v>21</v>
      </c>
      <c r="I21" s="138">
        <v>21</v>
      </c>
      <c r="J21" s="138">
        <v>18</v>
      </c>
      <c r="K21" s="138">
        <v>15</v>
      </c>
      <c r="L21" s="142">
        <f>SUM(I21+J21+K21)</f>
        <v>54</v>
      </c>
      <c r="M21" s="141">
        <f>SUM(L21/(D21+E21+F21+G21+H21+I21+J21+K21)*100)</f>
        <v>36.986301369863014</v>
      </c>
      <c r="N21" s="140">
        <f>SUM((D13*D21)+(E13*E21)+(F13*F21)+(G13*G21)+(H13*H21)+(I13*I21)+(J13*J21)+(K13*K21))/(D21+E21+F21+G21+H21+I21+J21+K21)</f>
        <v>2.2876712328767121</v>
      </c>
      <c r="O21" s="141">
        <f t="shared" si="21"/>
        <v>57.191780821917803</v>
      </c>
    </row>
    <row r="22" spans="1:59" ht="21.75" customHeight="1" thickBot="1" x14ac:dyDescent="0.5">
      <c r="A22" s="116"/>
      <c r="B22" s="117">
        <f>SUM(B14:B21)</f>
        <v>2031</v>
      </c>
      <c r="C22" s="117"/>
      <c r="D22" s="117"/>
      <c r="E22" s="117"/>
      <c r="F22" s="117"/>
      <c r="G22" s="117"/>
      <c r="H22" s="117"/>
      <c r="I22" s="117"/>
      <c r="J22" s="117"/>
      <c r="K22" s="117"/>
      <c r="L22" s="409">
        <f>SUM(L14:L21)</f>
        <v>1300</v>
      </c>
      <c r="M22" s="410">
        <f>SUM((L22/((B22)-(C14+C15+C16+C17+C18+C19+C20+C21))*100))</f>
        <v>64.292779426310588</v>
      </c>
      <c r="N22" s="147">
        <f>SUM(N14:N21)/8</f>
        <v>2.8686981416828208</v>
      </c>
      <c r="O22" s="148">
        <f>SUM(O14:O21)/8</f>
        <v>71.71745354207053</v>
      </c>
    </row>
    <row r="23" spans="1:59" ht="26.25" customHeight="1" thickBot="1" x14ac:dyDescent="0.2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49"/>
      <c r="M23" s="149"/>
      <c r="N23" s="149"/>
      <c r="O23" s="149"/>
      <c r="Q23" s="241" t="s">
        <v>68</v>
      </c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 t="s">
        <v>66</v>
      </c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T23" s="241" t="str">
        <f t="shared" ref="AT23" si="22">$AT$1</f>
        <v>สถิติผลการเรียนของแยกตามระดับชั้น ปีการศึกษา 2557</v>
      </c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</row>
    <row r="24" spans="1:59" ht="27" customHeight="1" thickBot="1" x14ac:dyDescent="0.25">
      <c r="A24" s="359" t="s">
        <v>40</v>
      </c>
      <c r="B24" s="357" t="s">
        <v>75</v>
      </c>
      <c r="C24" s="346" t="s">
        <v>60</v>
      </c>
      <c r="D24" s="347"/>
      <c r="E24" s="347"/>
      <c r="F24" s="347"/>
      <c r="G24" s="347"/>
      <c r="H24" s="347"/>
      <c r="I24" s="347"/>
      <c r="J24" s="347"/>
      <c r="K24" s="348"/>
      <c r="L24" s="349" t="s">
        <v>41</v>
      </c>
      <c r="M24" s="351" t="s">
        <v>42</v>
      </c>
      <c r="N24" s="353" t="s">
        <v>50</v>
      </c>
      <c r="O24" s="355" t="s">
        <v>30</v>
      </c>
      <c r="Q24" s="242" t="s">
        <v>18</v>
      </c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 t="s">
        <v>18</v>
      </c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T24" s="242" t="s">
        <v>18</v>
      </c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2"/>
      <c r="BF24" s="242"/>
      <c r="BG24" s="242"/>
    </row>
    <row r="25" spans="1:59" ht="21.75" customHeight="1" thickBot="1" x14ac:dyDescent="0.25">
      <c r="A25" s="360"/>
      <c r="B25" s="358"/>
      <c r="C25" s="112" t="s">
        <v>9</v>
      </c>
      <c r="D25" s="108">
        <v>0</v>
      </c>
      <c r="E25" s="108">
        <v>1</v>
      </c>
      <c r="F25" s="108">
        <v>1.5</v>
      </c>
      <c r="G25" s="108">
        <v>2</v>
      </c>
      <c r="H25" s="108">
        <v>2.5</v>
      </c>
      <c r="I25" s="108">
        <v>3</v>
      </c>
      <c r="J25" s="108">
        <v>3.5</v>
      </c>
      <c r="K25" s="108">
        <v>4</v>
      </c>
      <c r="L25" s="350"/>
      <c r="M25" s="352"/>
      <c r="N25" s="354"/>
      <c r="O25" s="356"/>
      <c r="Q25" s="385" t="s">
        <v>17</v>
      </c>
      <c r="R25" s="383" t="s">
        <v>8</v>
      </c>
      <c r="S25" s="381" t="s">
        <v>32</v>
      </c>
      <c r="T25" s="382"/>
      <c r="U25" s="369" t="s">
        <v>76</v>
      </c>
      <c r="V25" s="265"/>
      <c r="W25" s="265"/>
      <c r="X25" s="265"/>
      <c r="Y25" s="265"/>
      <c r="Z25" s="265"/>
      <c r="AA25" s="380"/>
      <c r="AB25" s="378" t="s">
        <v>75</v>
      </c>
      <c r="AC25" s="315" t="s">
        <v>7</v>
      </c>
      <c r="AD25" s="295" t="s">
        <v>30</v>
      </c>
      <c r="AE25" s="243" t="s">
        <v>17</v>
      </c>
      <c r="AF25" s="320" t="s">
        <v>8</v>
      </c>
      <c r="AG25" s="245" t="s">
        <v>32</v>
      </c>
      <c r="AH25" s="246"/>
      <c r="AI25" s="247" t="s">
        <v>76</v>
      </c>
      <c r="AJ25" s="248"/>
      <c r="AK25" s="248"/>
      <c r="AL25" s="248"/>
      <c r="AM25" s="248"/>
      <c r="AN25" s="248"/>
      <c r="AO25" s="248"/>
      <c r="AP25" s="249" t="s">
        <v>75</v>
      </c>
      <c r="AQ25" s="251" t="s">
        <v>7</v>
      </c>
      <c r="AR25" s="253" t="s">
        <v>30</v>
      </c>
      <c r="AT25" s="243" t="s">
        <v>17</v>
      </c>
      <c r="AU25" s="320" t="s">
        <v>8</v>
      </c>
      <c r="AV25" s="245" t="s">
        <v>32</v>
      </c>
      <c r="AW25" s="246"/>
      <c r="AX25" s="247" t="s">
        <v>76</v>
      </c>
      <c r="AY25" s="248"/>
      <c r="AZ25" s="248"/>
      <c r="BA25" s="248"/>
      <c r="BB25" s="248"/>
      <c r="BC25" s="248"/>
      <c r="BD25" s="248"/>
      <c r="BE25" s="249" t="s">
        <v>75</v>
      </c>
      <c r="BF25" s="251" t="s">
        <v>7</v>
      </c>
      <c r="BG25" s="253" t="s">
        <v>30</v>
      </c>
    </row>
    <row r="26" spans="1:59" ht="21.75" customHeight="1" thickBot="1" x14ac:dyDescent="0.25">
      <c r="A26" s="114" t="s">
        <v>43</v>
      </c>
      <c r="B26" s="108">
        <f>SUM(C26:K26)</f>
        <v>115</v>
      </c>
      <c r="C26" s="138">
        <v>0</v>
      </c>
      <c r="D26" s="138">
        <v>3</v>
      </c>
      <c r="E26" s="138">
        <v>15</v>
      </c>
      <c r="F26" s="138">
        <v>4</v>
      </c>
      <c r="G26" s="138">
        <v>11</v>
      </c>
      <c r="H26" s="138">
        <v>19</v>
      </c>
      <c r="I26" s="138">
        <v>15</v>
      </c>
      <c r="J26" s="138">
        <v>15</v>
      </c>
      <c r="K26" s="138">
        <v>33</v>
      </c>
      <c r="L26" s="142">
        <f t="shared" ref="L26:L33" si="23">SUM(I26+J26+K26)</f>
        <v>63</v>
      </c>
      <c r="M26" s="141">
        <f>SUM(L26/(D26+E26+F26+G26+H26+I26+J26+K26)*100)</f>
        <v>54.782608695652172</v>
      </c>
      <c r="N26" s="140">
        <f>SUM((D25*D26)+(E25*E26)+(F25*F26)+(G25*G26)+(H25*H26)+(I25*I26)+(J25*J26)+(K25*K26))/(D26+E26+F26+G26+H26+I26+J26+K26)</f>
        <v>2.7826086956521738</v>
      </c>
      <c r="O26" s="141">
        <f>SUM(N26/4*100)</f>
        <v>69.565217391304344</v>
      </c>
      <c r="Q26" s="386"/>
      <c r="R26" s="384"/>
      <c r="S26" s="47" t="s">
        <v>9</v>
      </c>
      <c r="T26" s="48">
        <v>0</v>
      </c>
      <c r="U26" s="13">
        <v>1</v>
      </c>
      <c r="V26" s="11">
        <v>1.5</v>
      </c>
      <c r="W26" s="11">
        <v>2</v>
      </c>
      <c r="X26" s="12">
        <v>2.5</v>
      </c>
      <c r="Y26" s="13">
        <v>3</v>
      </c>
      <c r="Z26" s="11">
        <v>3.5</v>
      </c>
      <c r="AA26" s="12">
        <v>4</v>
      </c>
      <c r="AB26" s="379"/>
      <c r="AC26" s="316"/>
      <c r="AD26" s="377"/>
      <c r="AE26" s="244"/>
      <c r="AF26" s="321"/>
      <c r="AG26" s="47" t="s">
        <v>9</v>
      </c>
      <c r="AH26" s="48">
        <v>0</v>
      </c>
      <c r="AI26" s="13">
        <v>1</v>
      </c>
      <c r="AJ26" s="11">
        <v>1.5</v>
      </c>
      <c r="AK26" s="11">
        <v>2</v>
      </c>
      <c r="AL26" s="12">
        <v>2.5</v>
      </c>
      <c r="AM26" s="13">
        <v>3</v>
      </c>
      <c r="AN26" s="11">
        <v>3.5</v>
      </c>
      <c r="AO26" s="12">
        <v>4</v>
      </c>
      <c r="AP26" s="250"/>
      <c r="AQ26" s="252"/>
      <c r="AR26" s="254"/>
      <c r="AT26" s="244"/>
      <c r="AU26" s="321"/>
      <c r="AV26" s="47" t="s">
        <v>9</v>
      </c>
      <c r="AW26" s="48">
        <v>0</v>
      </c>
      <c r="AX26" s="13">
        <v>1</v>
      </c>
      <c r="AY26" s="11">
        <v>1.5</v>
      </c>
      <c r="AZ26" s="11">
        <v>2</v>
      </c>
      <c r="BA26" s="12">
        <v>2.5</v>
      </c>
      <c r="BB26" s="13">
        <v>3</v>
      </c>
      <c r="BC26" s="11">
        <v>3.5</v>
      </c>
      <c r="BD26" s="12">
        <v>4</v>
      </c>
      <c r="BE26" s="250"/>
      <c r="BF26" s="252"/>
      <c r="BG26" s="254"/>
    </row>
    <row r="27" spans="1:59" ht="21" customHeight="1" x14ac:dyDescent="0.2">
      <c r="A27" s="114" t="s">
        <v>44</v>
      </c>
      <c r="B27" s="108">
        <f t="shared" ref="B27:B33" si="24">SUM(C27:K27)</f>
        <v>115</v>
      </c>
      <c r="C27" s="138">
        <v>3</v>
      </c>
      <c r="D27" s="138">
        <v>1</v>
      </c>
      <c r="E27" s="138">
        <v>1</v>
      </c>
      <c r="F27" s="138">
        <v>12</v>
      </c>
      <c r="G27" s="138">
        <v>14</v>
      </c>
      <c r="H27" s="138">
        <v>20</v>
      </c>
      <c r="I27" s="138">
        <v>22</v>
      </c>
      <c r="J27" s="138">
        <v>10</v>
      </c>
      <c r="K27" s="138">
        <v>32</v>
      </c>
      <c r="L27" s="142">
        <f t="shared" si="23"/>
        <v>64</v>
      </c>
      <c r="M27" s="141">
        <f t="shared" ref="M27:M33" si="25">SUM(L27/(D27+E27+F27+G27+H27+I27+J27+K27)*100)</f>
        <v>57.142857142857139</v>
      </c>
      <c r="N27" s="140">
        <f>SUM((D25*D27)+(E25*E27)+(F25*F27)+(G25*G27)+(H25*H27)+(I25*I27)+(J25*J27)+(K25*K27))/(D27+E27+F27+G27+H27+I27+J27+K27)</f>
        <v>2.9107142857142856</v>
      </c>
      <c r="O27" s="141">
        <f t="shared" ref="O27:O33" si="26">SUM(N27/4*100)</f>
        <v>72.767857142857139</v>
      </c>
      <c r="Q27" s="395" t="s">
        <v>35</v>
      </c>
      <c r="R27" s="65" t="s">
        <v>2</v>
      </c>
      <c r="S27" s="14">
        <f t="shared" ref="S27:AA34" si="27">C26</f>
        <v>0</v>
      </c>
      <c r="T27" s="15">
        <f t="shared" si="27"/>
        <v>3</v>
      </c>
      <c r="U27" s="14">
        <f t="shared" si="27"/>
        <v>15</v>
      </c>
      <c r="V27" s="17">
        <f t="shared" si="27"/>
        <v>4</v>
      </c>
      <c r="W27" s="17">
        <f t="shared" si="27"/>
        <v>11</v>
      </c>
      <c r="X27" s="15">
        <f t="shared" si="27"/>
        <v>19</v>
      </c>
      <c r="Y27" s="14">
        <f t="shared" si="27"/>
        <v>15</v>
      </c>
      <c r="Z27" s="17">
        <f t="shared" si="27"/>
        <v>15</v>
      </c>
      <c r="AA27" s="15">
        <f t="shared" si="27"/>
        <v>33</v>
      </c>
      <c r="AB27" s="65">
        <f t="shared" ref="AB27:AB34" si="28">SUM(S27:AA27)</f>
        <v>115</v>
      </c>
      <c r="AC27" s="71">
        <f>SUM((T26*T27)+(U26*U27)+(V26*V27)+(W26*W27)+(X26*X27)+(Y26*Y27)+(Z26*Z27)+(AA26*AA27))/(T27+U27+V27+W27+X27+Y27+Z27+AA27)</f>
        <v>2.7826086956521738</v>
      </c>
      <c r="AD27" s="69">
        <f>SUM(AC27/4*100)</f>
        <v>69.565217391304344</v>
      </c>
      <c r="AE27" s="221" t="s">
        <v>35</v>
      </c>
      <c r="AF27" s="60" t="s">
        <v>2</v>
      </c>
      <c r="AG27" s="14">
        <f t="shared" ref="AG27:AO34" si="29">C36</f>
        <v>0</v>
      </c>
      <c r="AH27" s="15">
        <f t="shared" si="29"/>
        <v>1</v>
      </c>
      <c r="AI27" s="14">
        <f t="shared" si="29"/>
        <v>13</v>
      </c>
      <c r="AJ27" s="17">
        <f t="shared" si="29"/>
        <v>6</v>
      </c>
      <c r="AK27" s="17">
        <f t="shared" si="29"/>
        <v>27</v>
      </c>
      <c r="AL27" s="15">
        <f t="shared" si="29"/>
        <v>14</v>
      </c>
      <c r="AM27" s="14">
        <f t="shared" si="29"/>
        <v>23</v>
      </c>
      <c r="AN27" s="17">
        <f t="shared" si="29"/>
        <v>8</v>
      </c>
      <c r="AO27" s="15">
        <f t="shared" si="29"/>
        <v>16</v>
      </c>
      <c r="AP27" s="65">
        <f>SUM(AG27:AO27)</f>
        <v>108</v>
      </c>
      <c r="AQ27" s="71">
        <f>SUM((AH26*AH27)+(AI26*AI27)+(AJ26*AJ27)+(AK26*AK27)+(AL26*AL27)+(AM26*AM27)+(AN26*AN27)+(AO26*AO27))/(AH27+AI27+AJ27+AK27+AL27+AM27+AN27+AO27)</f>
        <v>2.5185185185185186</v>
      </c>
      <c r="AR27" s="69">
        <f t="shared" ref="AR27:AR34" si="30">SUM(AQ27/4*100)</f>
        <v>62.962962962962962</v>
      </c>
      <c r="AT27" s="221" t="s">
        <v>35</v>
      </c>
      <c r="AU27" s="60" t="s">
        <v>2</v>
      </c>
      <c r="AV27" s="14">
        <f t="shared" ref="AV27:BD34" si="31">SUM(S27+AG27)</f>
        <v>0</v>
      </c>
      <c r="AW27" s="15">
        <f t="shared" si="31"/>
        <v>4</v>
      </c>
      <c r="AX27" s="14">
        <f t="shared" si="31"/>
        <v>28</v>
      </c>
      <c r="AY27" s="17">
        <f t="shared" si="31"/>
        <v>10</v>
      </c>
      <c r="AZ27" s="17">
        <f t="shared" si="31"/>
        <v>38</v>
      </c>
      <c r="BA27" s="15">
        <f t="shared" si="31"/>
        <v>33</v>
      </c>
      <c r="BB27" s="14">
        <f t="shared" si="31"/>
        <v>38</v>
      </c>
      <c r="BC27" s="17">
        <f t="shared" si="31"/>
        <v>23</v>
      </c>
      <c r="BD27" s="15">
        <f t="shared" si="31"/>
        <v>49</v>
      </c>
      <c r="BE27" s="65">
        <f>SUM(AV27:BD27)</f>
        <v>223</v>
      </c>
      <c r="BF27" s="71">
        <f>SUM((AW26*AW27)+(AX26*AX27)+(AY26*AY27)+(AZ26*AZ27)+(BA26*BA27)+(BB26*BB27)+(BC26*BC27)+(BD26*BD27))/(AW27+AX27+AY27+AZ27+BA27+BB27+BC27+BD27)</f>
        <v>2.6547085201793723</v>
      </c>
      <c r="BG27" s="69">
        <f t="shared" ref="BG27:BG34" si="32">SUM(BF27/4*100)</f>
        <v>66.367713004484301</v>
      </c>
    </row>
    <row r="28" spans="1:59" ht="21" customHeight="1" x14ac:dyDescent="0.2">
      <c r="A28" s="114" t="s">
        <v>45</v>
      </c>
      <c r="B28" s="108">
        <f t="shared" si="24"/>
        <v>115</v>
      </c>
      <c r="C28" s="138">
        <v>0</v>
      </c>
      <c r="D28" s="138">
        <v>6</v>
      </c>
      <c r="E28" s="138">
        <v>3</v>
      </c>
      <c r="F28" s="138">
        <v>3</v>
      </c>
      <c r="G28" s="138">
        <v>5</v>
      </c>
      <c r="H28" s="138">
        <v>12</v>
      </c>
      <c r="I28" s="138">
        <v>24</v>
      </c>
      <c r="J28" s="138">
        <v>36</v>
      </c>
      <c r="K28" s="138">
        <v>26</v>
      </c>
      <c r="L28" s="142">
        <f t="shared" si="23"/>
        <v>86</v>
      </c>
      <c r="M28" s="141">
        <f t="shared" si="25"/>
        <v>74.782608695652172</v>
      </c>
      <c r="N28" s="140">
        <f>SUM((D25*D28)+(E25*E28)+(F25*F28)+(G25*G28)+(H25*H28)+(I25*I28)+(J25*J28)+(K25*K28))/(D28+E28+F28+G28+H28+I28+J28+K28)</f>
        <v>3.0391304347826087</v>
      </c>
      <c r="O28" s="141">
        <f t="shared" si="26"/>
        <v>75.978260869565219</v>
      </c>
      <c r="Q28" s="396"/>
      <c r="R28" s="66" t="s">
        <v>3</v>
      </c>
      <c r="S28" s="18">
        <f t="shared" si="27"/>
        <v>3</v>
      </c>
      <c r="T28" s="19">
        <f t="shared" si="27"/>
        <v>1</v>
      </c>
      <c r="U28" s="18">
        <f t="shared" si="27"/>
        <v>1</v>
      </c>
      <c r="V28" s="38">
        <f t="shared" si="27"/>
        <v>12</v>
      </c>
      <c r="W28" s="38">
        <f t="shared" si="27"/>
        <v>14</v>
      </c>
      <c r="X28" s="19">
        <f t="shared" si="27"/>
        <v>20</v>
      </c>
      <c r="Y28" s="18">
        <f t="shared" si="27"/>
        <v>22</v>
      </c>
      <c r="Z28" s="38">
        <f t="shared" si="27"/>
        <v>10</v>
      </c>
      <c r="AA28" s="19">
        <f t="shared" si="27"/>
        <v>32</v>
      </c>
      <c r="AB28" s="66">
        <f t="shared" si="28"/>
        <v>115</v>
      </c>
      <c r="AC28" s="72">
        <f>SUM((T26*T28)+(U26*U28)+(V26*V28)+(W26*W28)+(X26*X28)+(Y26*Y28)+(Z26*Z28)+(AA26*AA28))/(T28+U28+V28+W28+X28+Y28+Z28+AA28)</f>
        <v>2.9107142857142856</v>
      </c>
      <c r="AD28" s="69">
        <f t="shared" ref="AD28:AD34" si="33">SUM(AC28/4*100)</f>
        <v>72.767857142857139</v>
      </c>
      <c r="AE28" s="221"/>
      <c r="AF28" s="61" t="s">
        <v>3</v>
      </c>
      <c r="AG28" s="18">
        <f t="shared" si="29"/>
        <v>1</v>
      </c>
      <c r="AH28" s="19">
        <f t="shared" si="29"/>
        <v>12</v>
      </c>
      <c r="AI28" s="18">
        <f t="shared" si="29"/>
        <v>29</v>
      </c>
      <c r="AJ28" s="38">
        <f t="shared" si="29"/>
        <v>27</v>
      </c>
      <c r="AK28" s="38">
        <f t="shared" si="29"/>
        <v>24</v>
      </c>
      <c r="AL28" s="19">
        <f t="shared" si="29"/>
        <v>35</v>
      </c>
      <c r="AM28" s="18">
        <f t="shared" si="29"/>
        <v>41</v>
      </c>
      <c r="AN28" s="38">
        <f t="shared" si="29"/>
        <v>24</v>
      </c>
      <c r="AO28" s="19">
        <f t="shared" si="29"/>
        <v>23</v>
      </c>
      <c r="AP28" s="66">
        <f t="shared" ref="AP28:AP29" si="34">SUM(AG28:AO28)</f>
        <v>216</v>
      </c>
      <c r="AQ28" s="72">
        <f>SUM((AH26*AH28)+(AI26*AI28)+(AJ26*AJ28)+(AK26*AK28)+(AL26*AL28)+(AM26*AM28)+(AN26*AN28)+(AO26*AO28))/(AH28+AI28+AJ28+AK28+AL28+AM28+AN28+AO28)</f>
        <v>2.344186046511628</v>
      </c>
      <c r="AR28" s="69">
        <f t="shared" si="30"/>
        <v>58.604651162790702</v>
      </c>
      <c r="AT28" s="221"/>
      <c r="AU28" s="61" t="s">
        <v>3</v>
      </c>
      <c r="AV28" s="18">
        <f t="shared" si="31"/>
        <v>4</v>
      </c>
      <c r="AW28" s="19">
        <f t="shared" si="31"/>
        <v>13</v>
      </c>
      <c r="AX28" s="18">
        <f t="shared" si="31"/>
        <v>30</v>
      </c>
      <c r="AY28" s="38">
        <f t="shared" si="31"/>
        <v>39</v>
      </c>
      <c r="AZ28" s="38">
        <f t="shared" si="31"/>
        <v>38</v>
      </c>
      <c r="BA28" s="19">
        <f t="shared" si="31"/>
        <v>55</v>
      </c>
      <c r="BB28" s="18">
        <f t="shared" si="31"/>
        <v>63</v>
      </c>
      <c r="BC28" s="38">
        <f t="shared" si="31"/>
        <v>34</v>
      </c>
      <c r="BD28" s="19">
        <f t="shared" si="31"/>
        <v>55</v>
      </c>
      <c r="BE28" s="66">
        <f t="shared" ref="BE28:BE34" si="35">SUM(AV28:BD28)</f>
        <v>331</v>
      </c>
      <c r="BF28" s="72">
        <f>SUM((AW26*AW28)+(AX26*AX28)+(AY26*AY28)+(AZ26*AZ28)+(BA26*BA28)+(BB26*BB28)+(BC26*BC28)+(BD26*BD28))/(AW28+AX28+AY28+AZ28+BA28+BB28+BC28+BD28)</f>
        <v>2.5382262996941898</v>
      </c>
      <c r="BG28" s="69">
        <f t="shared" si="32"/>
        <v>63.455657492354746</v>
      </c>
    </row>
    <row r="29" spans="1:59" ht="21.75" customHeight="1" x14ac:dyDescent="0.2">
      <c r="A29" s="114" t="s">
        <v>73</v>
      </c>
      <c r="B29" s="108">
        <f t="shared" si="24"/>
        <v>339</v>
      </c>
      <c r="C29" s="138">
        <v>9</v>
      </c>
      <c r="D29" s="138">
        <v>3</v>
      </c>
      <c r="E29" s="138">
        <v>7</v>
      </c>
      <c r="F29" s="138">
        <v>21</v>
      </c>
      <c r="G29" s="138">
        <v>35</v>
      </c>
      <c r="H29" s="138">
        <v>53</v>
      </c>
      <c r="I29" s="138">
        <v>70</v>
      </c>
      <c r="J29" s="138">
        <v>53</v>
      </c>
      <c r="K29" s="138">
        <v>88</v>
      </c>
      <c r="L29" s="142">
        <f t="shared" si="23"/>
        <v>211</v>
      </c>
      <c r="M29" s="141">
        <f t="shared" si="25"/>
        <v>63.939393939393938</v>
      </c>
      <c r="N29" s="140">
        <f>SUM((D25*D29)+(E25*E29)+(F25*F29)+(G25*G29)+(H25*H29)+(I25*I29)+(J25*J29)+(K25*K29))/(D29+E29+F29+G29+H29+I29+J29+K29)</f>
        <v>2.9954545454545456</v>
      </c>
      <c r="O29" s="141">
        <f t="shared" si="26"/>
        <v>74.88636363636364</v>
      </c>
      <c r="Q29" s="396"/>
      <c r="R29" s="196" t="s">
        <v>4</v>
      </c>
      <c r="S29" s="24">
        <f t="shared" si="27"/>
        <v>0</v>
      </c>
      <c r="T29" s="25">
        <f t="shared" si="27"/>
        <v>6</v>
      </c>
      <c r="U29" s="24">
        <f t="shared" si="27"/>
        <v>3</v>
      </c>
      <c r="V29" s="26">
        <f t="shared" si="27"/>
        <v>3</v>
      </c>
      <c r="W29" s="26">
        <f t="shared" si="27"/>
        <v>5</v>
      </c>
      <c r="X29" s="25">
        <f t="shared" si="27"/>
        <v>12</v>
      </c>
      <c r="Y29" s="24">
        <f t="shared" si="27"/>
        <v>24</v>
      </c>
      <c r="Z29" s="26">
        <f t="shared" si="27"/>
        <v>36</v>
      </c>
      <c r="AA29" s="25">
        <f t="shared" si="27"/>
        <v>26</v>
      </c>
      <c r="AB29" s="196">
        <f t="shared" si="28"/>
        <v>115</v>
      </c>
      <c r="AC29" s="72">
        <f>SUM((T26*T29)+(U26*U29)+(V26*V29)+(W26*W29)+(X26*X29)+(Y26*Y29)+(Z26*Z29)+(AA26*AA29))/(T29+U29+V29+W29+X29+Y29+Z29+AA29)</f>
        <v>3.0391304347826087</v>
      </c>
      <c r="AD29" s="69">
        <f t="shared" si="33"/>
        <v>75.978260869565219</v>
      </c>
      <c r="AE29" s="221"/>
      <c r="AF29" s="62" t="s">
        <v>4</v>
      </c>
      <c r="AG29" s="24">
        <f t="shared" si="29"/>
        <v>0</v>
      </c>
      <c r="AH29" s="25">
        <f t="shared" si="29"/>
        <v>4</v>
      </c>
      <c r="AI29" s="24">
        <f t="shared" si="29"/>
        <v>8</v>
      </c>
      <c r="AJ29" s="26">
        <f t="shared" si="29"/>
        <v>7</v>
      </c>
      <c r="AK29" s="26">
        <f t="shared" si="29"/>
        <v>13</v>
      </c>
      <c r="AL29" s="25">
        <f t="shared" si="29"/>
        <v>25</v>
      </c>
      <c r="AM29" s="24">
        <f t="shared" si="29"/>
        <v>19</v>
      </c>
      <c r="AN29" s="26">
        <f t="shared" si="29"/>
        <v>18</v>
      </c>
      <c r="AO29" s="25">
        <f t="shared" si="29"/>
        <v>14</v>
      </c>
      <c r="AP29" s="99">
        <f t="shared" si="34"/>
        <v>108</v>
      </c>
      <c r="AQ29" s="72">
        <f>SUM((AH26*AH29)+(AI26*AI29)+(AJ26*AJ29)+(AK26*AK29)+(AL26*AL29)+(AM26*AM29)+(AN26*AN29)+(AO26*AO29))/(AH29+AI29+AJ29+AK29+AL29+AM29+AN29+AO29)</f>
        <v>2.6203703703703702</v>
      </c>
      <c r="AR29" s="69">
        <f t="shared" si="30"/>
        <v>65.509259259259252</v>
      </c>
      <c r="AT29" s="221"/>
      <c r="AU29" s="62" t="s">
        <v>4</v>
      </c>
      <c r="AV29" s="24">
        <f t="shared" si="31"/>
        <v>0</v>
      </c>
      <c r="AW29" s="25">
        <f t="shared" si="31"/>
        <v>10</v>
      </c>
      <c r="AX29" s="24">
        <f t="shared" si="31"/>
        <v>11</v>
      </c>
      <c r="AY29" s="26">
        <f t="shared" si="31"/>
        <v>10</v>
      </c>
      <c r="AZ29" s="26">
        <f t="shared" si="31"/>
        <v>18</v>
      </c>
      <c r="BA29" s="25">
        <f t="shared" si="31"/>
        <v>37</v>
      </c>
      <c r="BB29" s="24">
        <f t="shared" si="31"/>
        <v>43</v>
      </c>
      <c r="BC29" s="26">
        <f t="shared" si="31"/>
        <v>54</v>
      </c>
      <c r="BD29" s="25">
        <f t="shared" si="31"/>
        <v>40</v>
      </c>
      <c r="BE29" s="52">
        <f t="shared" si="35"/>
        <v>223</v>
      </c>
      <c r="BF29" s="72">
        <f>SUM((AW26*AW29)+(AX26*AX29)+(AY26*AY29)+(AZ26*AZ29)+(BA26*BA29)+(BB26*BB29)+(BC26*BC29)+(BD26*BD29))/(AW29+AX29+AY29+AZ29+BA29+BB29+BC29+BD29)</f>
        <v>2.8363228699551568</v>
      </c>
      <c r="BG29" s="69">
        <f t="shared" si="32"/>
        <v>70.908071748878925</v>
      </c>
    </row>
    <row r="30" spans="1:59" ht="21" customHeight="1" x14ac:dyDescent="0.2">
      <c r="A30" s="115" t="s">
        <v>46</v>
      </c>
      <c r="B30" s="108">
        <f t="shared" si="24"/>
        <v>230</v>
      </c>
      <c r="C30" s="138">
        <v>0</v>
      </c>
      <c r="D30" s="138">
        <v>13</v>
      </c>
      <c r="E30" s="138">
        <v>9</v>
      </c>
      <c r="F30" s="138">
        <v>5</v>
      </c>
      <c r="G30" s="138">
        <v>15</v>
      </c>
      <c r="H30" s="138">
        <v>17</v>
      </c>
      <c r="I30" s="138">
        <v>30</v>
      </c>
      <c r="J30" s="138">
        <v>23</v>
      </c>
      <c r="K30" s="138">
        <v>118</v>
      </c>
      <c r="L30" s="142">
        <f t="shared" si="23"/>
        <v>171</v>
      </c>
      <c r="M30" s="141">
        <f t="shared" si="25"/>
        <v>74.34782608695653</v>
      </c>
      <c r="N30" s="140">
        <f>SUM((D25*D30)+(E25*E30)+(F25*F30)+(G25*G30)+(H25*H30)+(I25*I30)+(J25*J30)+(K25*K30))/(D30+E30+F30+G30+H30+I30+J30+K30)</f>
        <v>3.1804347826086956</v>
      </c>
      <c r="O30" s="141">
        <f t="shared" si="26"/>
        <v>79.510869565217391</v>
      </c>
      <c r="Q30" s="396"/>
      <c r="R30" s="200" t="s">
        <v>22</v>
      </c>
      <c r="S30" s="201">
        <f t="shared" si="27"/>
        <v>9</v>
      </c>
      <c r="T30" s="58">
        <f t="shared" si="27"/>
        <v>3</v>
      </c>
      <c r="U30" s="201">
        <f t="shared" si="27"/>
        <v>7</v>
      </c>
      <c r="V30" s="59">
        <f t="shared" si="27"/>
        <v>21</v>
      </c>
      <c r="W30" s="59">
        <f t="shared" si="27"/>
        <v>35</v>
      </c>
      <c r="X30" s="58">
        <f t="shared" si="27"/>
        <v>53</v>
      </c>
      <c r="Y30" s="201">
        <f t="shared" si="27"/>
        <v>70</v>
      </c>
      <c r="Z30" s="59">
        <f t="shared" si="27"/>
        <v>53</v>
      </c>
      <c r="AA30" s="58">
        <f t="shared" si="27"/>
        <v>88</v>
      </c>
      <c r="AB30" s="200">
        <f t="shared" si="28"/>
        <v>339</v>
      </c>
      <c r="AC30" s="94">
        <f>SUM((T26*T30)+(U26*U30)+(V26*V30)+(W26*W30)+(X26*X30)+(Y26*Y30)+(Z26*Z30)+(AA26*AA30))/(T30+U30+V30+W30+X30+Y30+Z30+AA30)</f>
        <v>2.9954545454545456</v>
      </c>
      <c r="AD30" s="69">
        <f t="shared" si="33"/>
        <v>74.88636363636364</v>
      </c>
      <c r="AE30" s="221"/>
      <c r="AF30" s="102" t="s">
        <v>22</v>
      </c>
      <c r="AG30" s="157">
        <f t="shared" si="29"/>
        <v>3</v>
      </c>
      <c r="AH30" s="58">
        <f t="shared" si="29"/>
        <v>0</v>
      </c>
      <c r="AI30" s="100">
        <f t="shared" si="29"/>
        <v>0</v>
      </c>
      <c r="AJ30" s="59">
        <f t="shared" si="29"/>
        <v>5</v>
      </c>
      <c r="AK30" s="59">
        <f t="shared" si="29"/>
        <v>11</v>
      </c>
      <c r="AL30" s="58">
        <f t="shared" si="29"/>
        <v>25</v>
      </c>
      <c r="AM30" s="100">
        <f t="shared" si="29"/>
        <v>54</v>
      </c>
      <c r="AN30" s="59">
        <f t="shared" si="29"/>
        <v>51</v>
      </c>
      <c r="AO30" s="58">
        <f t="shared" si="29"/>
        <v>175</v>
      </c>
      <c r="AP30" s="103">
        <f t="shared" ref="AP30:AP34" si="36">SUM(AG30:AO30)</f>
        <v>324</v>
      </c>
      <c r="AQ30" s="94">
        <f>SUM((AH26*AH30)+(AI26*AI30)+(AJ26*AJ30)+(AK26*AK30)+(AL26*AL30)+(AM26*AM30)+(AN26*AN30)+(AO26*AO30))/(AH30+AI30+AJ30+AK30+AL30+AM30+AN30+AO30)</f>
        <v>3.52803738317757</v>
      </c>
      <c r="AR30" s="69">
        <f t="shared" si="30"/>
        <v>88.200934579439249</v>
      </c>
      <c r="AT30" s="221"/>
      <c r="AU30" s="6" t="s">
        <v>22</v>
      </c>
      <c r="AV30" s="53">
        <f t="shared" si="31"/>
        <v>12</v>
      </c>
      <c r="AW30" s="58">
        <f t="shared" si="31"/>
        <v>3</v>
      </c>
      <c r="AX30" s="53">
        <f t="shared" si="31"/>
        <v>7</v>
      </c>
      <c r="AY30" s="59">
        <f t="shared" si="31"/>
        <v>26</v>
      </c>
      <c r="AZ30" s="59">
        <f t="shared" si="31"/>
        <v>46</v>
      </c>
      <c r="BA30" s="58">
        <f t="shared" si="31"/>
        <v>78</v>
      </c>
      <c r="BB30" s="53">
        <f t="shared" si="31"/>
        <v>124</v>
      </c>
      <c r="BC30" s="59">
        <f t="shared" si="31"/>
        <v>104</v>
      </c>
      <c r="BD30" s="58">
        <f t="shared" si="31"/>
        <v>263</v>
      </c>
      <c r="BE30" s="92">
        <f t="shared" si="35"/>
        <v>663</v>
      </c>
      <c r="BF30" s="94">
        <f>SUM((AW26*AW30)+(AX26*AX30)+(AY26*AY30)+(AZ26*AZ30)+(BA26*BA30)+(BB26*BB30)+(BC26*BC30)+(BD26*BD30))/(AW30+AX30+AY30+AZ30+BA30+BB30+BC30+BD30)</f>
        <v>3.2580645161290325</v>
      </c>
      <c r="BG30" s="69">
        <f t="shared" si="32"/>
        <v>81.451612903225808</v>
      </c>
    </row>
    <row r="31" spans="1:59" ht="21" customHeight="1" x14ac:dyDescent="0.2">
      <c r="A31" s="115" t="s">
        <v>47</v>
      </c>
      <c r="B31" s="108">
        <f t="shared" si="24"/>
        <v>230</v>
      </c>
      <c r="C31" s="138">
        <v>1</v>
      </c>
      <c r="D31" s="138">
        <v>7</v>
      </c>
      <c r="E31" s="138">
        <v>4</v>
      </c>
      <c r="F31" s="138">
        <v>4</v>
      </c>
      <c r="G31" s="138">
        <v>8</v>
      </c>
      <c r="H31" s="138">
        <v>7</v>
      </c>
      <c r="I31" s="138">
        <v>29</v>
      </c>
      <c r="J31" s="138">
        <v>35</v>
      </c>
      <c r="K31" s="138">
        <v>135</v>
      </c>
      <c r="L31" s="142">
        <f t="shared" si="23"/>
        <v>199</v>
      </c>
      <c r="M31" s="141">
        <f t="shared" si="25"/>
        <v>86.899563318777297</v>
      </c>
      <c r="N31" s="140">
        <f>SUM((D25*D31)+(E25*E31)+(F25*F31)+(G25*G31)+(H25*H31)+(I25*I31)+(J25*J31)+(K25*K31))/(D31+E31+F31+G31+H31+I31+J31+K31)</f>
        <v>3.462882096069869</v>
      </c>
      <c r="O31" s="141">
        <f t="shared" si="26"/>
        <v>86.572052401746731</v>
      </c>
      <c r="Q31" s="396"/>
      <c r="R31" s="196" t="s">
        <v>16</v>
      </c>
      <c r="S31" s="24">
        <f t="shared" si="27"/>
        <v>0</v>
      </c>
      <c r="T31" s="25">
        <f t="shared" si="27"/>
        <v>13</v>
      </c>
      <c r="U31" s="24">
        <f t="shared" si="27"/>
        <v>9</v>
      </c>
      <c r="V31" s="26">
        <f t="shared" si="27"/>
        <v>5</v>
      </c>
      <c r="W31" s="26">
        <f t="shared" si="27"/>
        <v>15</v>
      </c>
      <c r="X31" s="25">
        <f t="shared" si="27"/>
        <v>17</v>
      </c>
      <c r="Y31" s="24">
        <f t="shared" si="27"/>
        <v>30</v>
      </c>
      <c r="Z31" s="26">
        <f t="shared" si="27"/>
        <v>23</v>
      </c>
      <c r="AA31" s="25">
        <f t="shared" si="27"/>
        <v>118</v>
      </c>
      <c r="AB31" s="196">
        <f t="shared" si="28"/>
        <v>230</v>
      </c>
      <c r="AC31" s="72">
        <f>SUM((T26*T31)+(U26*U31)+(V26*V31)+(W26*W31)+(X26*X31)+(Y26*Y31)+(Z26*Z31)+(AA26*AA31))/(T31+U31+V31+W31+X31+Y31+Z31+AA31)</f>
        <v>3.1804347826086956</v>
      </c>
      <c r="AD31" s="69">
        <f t="shared" si="33"/>
        <v>79.510869565217391</v>
      </c>
      <c r="AE31" s="221"/>
      <c r="AF31" s="62" t="s">
        <v>16</v>
      </c>
      <c r="AG31" s="24">
        <f t="shared" si="29"/>
        <v>0</v>
      </c>
      <c r="AH31" s="25">
        <f t="shared" si="29"/>
        <v>2</v>
      </c>
      <c r="AI31" s="24">
        <f t="shared" si="29"/>
        <v>13</v>
      </c>
      <c r="AJ31" s="26">
        <f t="shared" si="29"/>
        <v>8</v>
      </c>
      <c r="AK31" s="26">
        <f t="shared" si="29"/>
        <v>19</v>
      </c>
      <c r="AL31" s="25">
        <f t="shared" si="29"/>
        <v>19</v>
      </c>
      <c r="AM31" s="24">
        <f t="shared" si="29"/>
        <v>29</v>
      </c>
      <c r="AN31" s="26">
        <f t="shared" si="29"/>
        <v>18</v>
      </c>
      <c r="AO31" s="25">
        <f t="shared" si="29"/>
        <v>108</v>
      </c>
      <c r="AP31" s="99">
        <f t="shared" si="36"/>
        <v>216</v>
      </c>
      <c r="AQ31" s="72">
        <f>SUM((AH26*AH31)+(AI26*AI31)+(AJ26*AJ31)+(AK26*AK31)+(AL26*AL31)+(AM26*AM31)+(AN26*AN31)+(AO26*AO31))/(AH31+AI31+AJ31+AK31+AL31+AM31+AN31+AO31)</f>
        <v>3.2060185185185186</v>
      </c>
      <c r="AR31" s="69">
        <f t="shared" si="30"/>
        <v>80.150462962962962</v>
      </c>
      <c r="AT31" s="221"/>
      <c r="AU31" s="62" t="s">
        <v>16</v>
      </c>
      <c r="AV31" s="24">
        <f t="shared" si="31"/>
        <v>0</v>
      </c>
      <c r="AW31" s="25">
        <f t="shared" si="31"/>
        <v>15</v>
      </c>
      <c r="AX31" s="24">
        <f t="shared" si="31"/>
        <v>22</v>
      </c>
      <c r="AY31" s="26">
        <f t="shared" si="31"/>
        <v>13</v>
      </c>
      <c r="AZ31" s="26">
        <f t="shared" si="31"/>
        <v>34</v>
      </c>
      <c r="BA31" s="25">
        <f t="shared" si="31"/>
        <v>36</v>
      </c>
      <c r="BB31" s="24">
        <f t="shared" si="31"/>
        <v>59</v>
      </c>
      <c r="BC31" s="26">
        <f t="shared" si="31"/>
        <v>41</v>
      </c>
      <c r="BD31" s="25">
        <f t="shared" si="31"/>
        <v>226</v>
      </c>
      <c r="BE31" s="52">
        <f t="shared" si="35"/>
        <v>446</v>
      </c>
      <c r="BF31" s="72">
        <f>SUM((AW26*AW31)+(AX26*AX31)+(AY26*AY31)+(AZ26*AZ31)+(BA26*BA31)+(BB26*BB31)+(BC26*BC31)+(BD26*BD31))/(AW31+AX31+AY31+AZ31+BA31+BB31+BC31+BD31)</f>
        <v>3.1928251121076232</v>
      </c>
      <c r="BG31" s="69">
        <f t="shared" si="32"/>
        <v>79.820627802690581</v>
      </c>
    </row>
    <row r="32" spans="1:59" ht="21" customHeight="1" x14ac:dyDescent="0.2">
      <c r="A32" s="115" t="s">
        <v>74</v>
      </c>
      <c r="B32" s="108">
        <f t="shared" si="24"/>
        <v>115</v>
      </c>
      <c r="C32" s="138">
        <v>4</v>
      </c>
      <c r="D32" s="138">
        <v>0</v>
      </c>
      <c r="E32" s="138">
        <v>2</v>
      </c>
      <c r="F32" s="138">
        <v>0</v>
      </c>
      <c r="G32" s="138">
        <v>0</v>
      </c>
      <c r="H32" s="138">
        <v>1</v>
      </c>
      <c r="I32" s="138">
        <v>3</v>
      </c>
      <c r="J32" s="138">
        <v>10</v>
      </c>
      <c r="K32" s="138">
        <v>95</v>
      </c>
      <c r="L32" s="142">
        <f t="shared" si="23"/>
        <v>108</v>
      </c>
      <c r="M32" s="141">
        <f t="shared" si="25"/>
        <v>97.297297297297305</v>
      </c>
      <c r="N32" s="140">
        <f>SUM((D25*D32)+(E25*E32)+(F25*F32)+(G25*G32)+(H25*H32)+(I25*I32)+(J25*J32)+(K25*K32))/(D32+E32+F32+G32+H32+I32+J32+K32)</f>
        <v>3.8603603603603602</v>
      </c>
      <c r="O32" s="141">
        <f t="shared" si="26"/>
        <v>96.509009009009006</v>
      </c>
      <c r="Q32" s="396"/>
      <c r="R32" s="196" t="s">
        <v>5</v>
      </c>
      <c r="S32" s="18">
        <f t="shared" si="27"/>
        <v>1</v>
      </c>
      <c r="T32" s="19">
        <f t="shared" si="27"/>
        <v>7</v>
      </c>
      <c r="U32" s="18">
        <f t="shared" si="27"/>
        <v>4</v>
      </c>
      <c r="V32" s="38">
        <f t="shared" si="27"/>
        <v>4</v>
      </c>
      <c r="W32" s="38">
        <f t="shared" si="27"/>
        <v>8</v>
      </c>
      <c r="X32" s="19">
        <f t="shared" si="27"/>
        <v>7</v>
      </c>
      <c r="Y32" s="18">
        <f t="shared" si="27"/>
        <v>29</v>
      </c>
      <c r="Z32" s="38">
        <f t="shared" si="27"/>
        <v>35</v>
      </c>
      <c r="AA32" s="19">
        <f t="shared" si="27"/>
        <v>135</v>
      </c>
      <c r="AB32" s="66">
        <f t="shared" si="28"/>
        <v>230</v>
      </c>
      <c r="AC32" s="72">
        <f>SUM((T26*T32)+(U26*U32)+(V26*V32)+(W26*W32)+(X26*X32)+(Y26*Y32)+(Z26*Z32)+(AA26*AA32))/(T32+U32+V32+W32+X32+Y32+Z32+AA32)</f>
        <v>3.462882096069869</v>
      </c>
      <c r="AD32" s="69">
        <f t="shared" si="33"/>
        <v>86.572052401746731</v>
      </c>
      <c r="AE32" s="221"/>
      <c r="AF32" s="62" t="s">
        <v>5</v>
      </c>
      <c r="AG32" s="18">
        <f t="shared" si="29"/>
        <v>0</v>
      </c>
      <c r="AH32" s="19">
        <f t="shared" si="29"/>
        <v>0</v>
      </c>
      <c r="AI32" s="18">
        <f t="shared" si="29"/>
        <v>0</v>
      </c>
      <c r="AJ32" s="38">
        <f t="shared" si="29"/>
        <v>2</v>
      </c>
      <c r="AK32" s="38">
        <f t="shared" si="29"/>
        <v>3</v>
      </c>
      <c r="AL32" s="19">
        <f t="shared" si="29"/>
        <v>12</v>
      </c>
      <c r="AM32" s="18">
        <f t="shared" si="29"/>
        <v>30</v>
      </c>
      <c r="AN32" s="38">
        <f t="shared" si="29"/>
        <v>41</v>
      </c>
      <c r="AO32" s="19">
        <f t="shared" si="29"/>
        <v>20</v>
      </c>
      <c r="AP32" s="66">
        <f t="shared" si="36"/>
        <v>108</v>
      </c>
      <c r="AQ32" s="72">
        <f>SUM((AH26*AH32)+(AI26*AI32)+(AJ26*AJ32)+(AK26*AK32)+(AL26*AL32)+(AM26*AM32)+(AN26*AN32)+(AO26*AO32))/(AH32+AI32+AJ32+AK32+AL32+AM32+AN32+AO32)</f>
        <v>3.2638888888888888</v>
      </c>
      <c r="AR32" s="69">
        <f t="shared" si="30"/>
        <v>81.597222222222214</v>
      </c>
      <c r="AT32" s="221"/>
      <c r="AU32" s="62" t="s">
        <v>5</v>
      </c>
      <c r="AV32" s="18">
        <f t="shared" si="31"/>
        <v>1</v>
      </c>
      <c r="AW32" s="19">
        <f t="shared" si="31"/>
        <v>7</v>
      </c>
      <c r="AX32" s="18">
        <f t="shared" si="31"/>
        <v>4</v>
      </c>
      <c r="AY32" s="38">
        <f t="shared" si="31"/>
        <v>6</v>
      </c>
      <c r="AZ32" s="38">
        <f t="shared" si="31"/>
        <v>11</v>
      </c>
      <c r="BA32" s="19">
        <f t="shared" si="31"/>
        <v>19</v>
      </c>
      <c r="BB32" s="18">
        <f t="shared" si="31"/>
        <v>59</v>
      </c>
      <c r="BC32" s="38">
        <f t="shared" si="31"/>
        <v>76</v>
      </c>
      <c r="BD32" s="19">
        <f t="shared" si="31"/>
        <v>155</v>
      </c>
      <c r="BE32" s="66">
        <f t="shared" si="35"/>
        <v>338</v>
      </c>
      <c r="BF32" s="72">
        <f>SUM((AW26*AW32)+(AX26*AX32)+(AY26*AY32)+(AZ26*AZ32)+(BA26*BA32)+(BB26*BB32)+(BC26*BC32)+(BD26*BD32))/(AW32+AX32+AY32+AZ32+BA32+BB32+BC32+BD32)</f>
        <v>3.3991097922848663</v>
      </c>
      <c r="BG32" s="69">
        <f t="shared" si="32"/>
        <v>84.977744807121653</v>
      </c>
    </row>
    <row r="33" spans="1:59" ht="21.75" customHeight="1" x14ac:dyDescent="0.2">
      <c r="A33" s="115" t="s">
        <v>48</v>
      </c>
      <c r="B33" s="108">
        <f t="shared" si="24"/>
        <v>228</v>
      </c>
      <c r="C33" s="138">
        <v>4</v>
      </c>
      <c r="D33" s="138">
        <v>19</v>
      </c>
      <c r="E33" s="138">
        <v>33</v>
      </c>
      <c r="F33" s="138">
        <v>12</v>
      </c>
      <c r="G33" s="138">
        <v>19</v>
      </c>
      <c r="H33" s="138">
        <v>31</v>
      </c>
      <c r="I33" s="138">
        <v>28</v>
      </c>
      <c r="J33" s="138">
        <v>15</v>
      </c>
      <c r="K33" s="138">
        <v>67</v>
      </c>
      <c r="L33" s="142">
        <f t="shared" si="23"/>
        <v>110</v>
      </c>
      <c r="M33" s="141">
        <f t="shared" si="25"/>
        <v>49.107142857142854</v>
      </c>
      <c r="N33" s="140">
        <f>SUM((D25*D33)+(E25*E33)+(F25*F33)+(G25*G33)+(H25*H33)+(I25*I33)+(J25*J33)+(K25*K33))/(D33+E33+F33+G33+H33+I33+J33+K33)</f>
        <v>2.5491071428571428</v>
      </c>
      <c r="O33" s="141">
        <f t="shared" si="26"/>
        <v>63.727678571428569</v>
      </c>
      <c r="Q33" s="396"/>
      <c r="R33" s="199" t="s">
        <v>23</v>
      </c>
      <c r="S33" s="18">
        <f t="shared" si="27"/>
        <v>4</v>
      </c>
      <c r="T33" s="19">
        <f t="shared" si="27"/>
        <v>0</v>
      </c>
      <c r="U33" s="18">
        <f t="shared" si="27"/>
        <v>2</v>
      </c>
      <c r="V33" s="38">
        <f t="shared" si="27"/>
        <v>0</v>
      </c>
      <c r="W33" s="38">
        <f t="shared" si="27"/>
        <v>0</v>
      </c>
      <c r="X33" s="19">
        <f t="shared" si="27"/>
        <v>1</v>
      </c>
      <c r="Y33" s="18">
        <f t="shared" si="27"/>
        <v>3</v>
      </c>
      <c r="Z33" s="38">
        <f t="shared" si="27"/>
        <v>10</v>
      </c>
      <c r="AA33" s="19">
        <f t="shared" si="27"/>
        <v>95</v>
      </c>
      <c r="AB33" s="66">
        <f t="shared" si="28"/>
        <v>115</v>
      </c>
      <c r="AC33" s="72">
        <f>SUM((T26*T33)+(U26*U33)+(V26*V33)+(W26*W33)+(X26*X33)+(Y26*Y33)+(Z26*Z33)+(AA26*AA33))/(T33+U33+V33+W33+X33+Y33+Z33+AA33)</f>
        <v>3.8603603603603602</v>
      </c>
      <c r="AD33" s="69">
        <f t="shared" si="33"/>
        <v>96.509009009009006</v>
      </c>
      <c r="AE33" s="221"/>
      <c r="AF33" s="101" t="s">
        <v>23</v>
      </c>
      <c r="AG33" s="18">
        <f t="shared" si="29"/>
        <v>1</v>
      </c>
      <c r="AH33" s="19">
        <f t="shared" si="29"/>
        <v>6</v>
      </c>
      <c r="AI33" s="18">
        <f t="shared" si="29"/>
        <v>15</v>
      </c>
      <c r="AJ33" s="38">
        <f t="shared" si="29"/>
        <v>10</v>
      </c>
      <c r="AK33" s="38">
        <f t="shared" si="29"/>
        <v>12</v>
      </c>
      <c r="AL33" s="19">
        <f t="shared" si="29"/>
        <v>9</v>
      </c>
      <c r="AM33" s="18">
        <f t="shared" si="29"/>
        <v>30</v>
      </c>
      <c r="AN33" s="38">
        <f t="shared" si="29"/>
        <v>32</v>
      </c>
      <c r="AO33" s="19">
        <f t="shared" si="29"/>
        <v>98</v>
      </c>
      <c r="AP33" s="66">
        <f t="shared" si="36"/>
        <v>213</v>
      </c>
      <c r="AQ33" s="72">
        <f>SUM((AH26*AH33)+(AI26*AI33)+(AJ26*AJ33)+(AK26*AK33)+(AL26*AL33)+(AM26*AM33)+(AN26*AN33)+(AO26*AO33))/(AH33+AI33+AJ33+AK33+AL33+AM33+AN33+AO33)</f>
        <v>3.1627358490566038</v>
      </c>
      <c r="AR33" s="69">
        <f t="shared" si="30"/>
        <v>79.068396226415089</v>
      </c>
      <c r="AT33" s="221"/>
      <c r="AU33" s="63" t="s">
        <v>23</v>
      </c>
      <c r="AV33" s="18">
        <f t="shared" si="31"/>
        <v>5</v>
      </c>
      <c r="AW33" s="19">
        <f t="shared" si="31"/>
        <v>6</v>
      </c>
      <c r="AX33" s="18">
        <f t="shared" si="31"/>
        <v>17</v>
      </c>
      <c r="AY33" s="38">
        <f t="shared" si="31"/>
        <v>10</v>
      </c>
      <c r="AZ33" s="38">
        <f t="shared" si="31"/>
        <v>12</v>
      </c>
      <c r="BA33" s="19">
        <f t="shared" si="31"/>
        <v>10</v>
      </c>
      <c r="BB33" s="18">
        <f t="shared" si="31"/>
        <v>33</v>
      </c>
      <c r="BC33" s="38">
        <f t="shared" si="31"/>
        <v>42</v>
      </c>
      <c r="BD33" s="19">
        <f t="shared" si="31"/>
        <v>193</v>
      </c>
      <c r="BE33" s="66">
        <f t="shared" si="35"/>
        <v>328</v>
      </c>
      <c r="BF33" s="72">
        <f>SUM((AW26*AW33)+(AX26*AX33)+(AY26*AY33)+(AZ26*AZ33)+(BA26*BA33)+(BB26*BB33)+(BC26*BC33)+(BD26*BD33))/(AW33+AX33+AY33+AZ33+BA33+BB33+BC33+BD33)</f>
        <v>3.4024767801857587</v>
      </c>
      <c r="BG33" s="69">
        <f t="shared" si="32"/>
        <v>85.061919504643967</v>
      </c>
    </row>
    <row r="34" spans="1:59" ht="21" customHeight="1" thickBot="1" x14ac:dyDescent="0.25">
      <c r="A34" s="165"/>
      <c r="B34" s="166">
        <f>SUM(B26:B33)</f>
        <v>1487</v>
      </c>
      <c r="C34" s="163"/>
      <c r="D34" s="163"/>
      <c r="E34" s="163"/>
      <c r="F34" s="163"/>
      <c r="G34" s="163"/>
      <c r="H34" s="163"/>
      <c r="I34" s="163"/>
      <c r="J34" s="163"/>
      <c r="K34" s="164"/>
      <c r="L34" s="167">
        <f>SUM(L26:L33)</f>
        <v>1012</v>
      </c>
      <c r="M34" s="168">
        <f>SUM((L34/((B34)-(C26+C27+C28+C29+C30+C31+C32+C33))*100))</f>
        <v>69.031377899045026</v>
      </c>
      <c r="N34" s="143">
        <f>SUM(N26:N33)/8</f>
        <v>3.0975865429374605</v>
      </c>
      <c r="O34" s="144">
        <f>SUM(O26:O33)/8</f>
        <v>77.439663573436505</v>
      </c>
      <c r="Q34" s="396"/>
      <c r="R34" s="199" t="s">
        <v>11</v>
      </c>
      <c r="S34" s="89">
        <f t="shared" si="27"/>
        <v>4</v>
      </c>
      <c r="T34" s="90">
        <f t="shared" si="27"/>
        <v>19</v>
      </c>
      <c r="U34" s="89">
        <f t="shared" si="27"/>
        <v>33</v>
      </c>
      <c r="V34" s="91">
        <f t="shared" si="27"/>
        <v>12</v>
      </c>
      <c r="W34" s="91">
        <f t="shared" si="27"/>
        <v>19</v>
      </c>
      <c r="X34" s="90">
        <f t="shared" si="27"/>
        <v>31</v>
      </c>
      <c r="Y34" s="89">
        <f t="shared" si="27"/>
        <v>28</v>
      </c>
      <c r="Z34" s="91">
        <f t="shared" si="27"/>
        <v>15</v>
      </c>
      <c r="AA34" s="90">
        <f t="shared" si="27"/>
        <v>67</v>
      </c>
      <c r="AB34" s="93">
        <f t="shared" si="28"/>
        <v>228</v>
      </c>
      <c r="AC34" s="95">
        <f>SUM((T26*T34)+(U26*U34)+(V26*V34)+(W26*W34)+(X26*X34)+(Y26*Y34)+(Z26*Z34)+(AA26*AA34))/(T34+U34+V34+W34+X34+Y34+Z34+AA34)</f>
        <v>2.5491071428571428</v>
      </c>
      <c r="AD34" s="73">
        <f t="shared" si="33"/>
        <v>63.727678571428569</v>
      </c>
      <c r="AE34" s="221"/>
      <c r="AF34" s="101" t="s">
        <v>11</v>
      </c>
      <c r="AG34" s="89">
        <f t="shared" si="29"/>
        <v>1</v>
      </c>
      <c r="AH34" s="90">
        <f t="shared" si="29"/>
        <v>16</v>
      </c>
      <c r="AI34" s="89">
        <f t="shared" si="29"/>
        <v>39</v>
      </c>
      <c r="AJ34" s="91">
        <f t="shared" si="29"/>
        <v>13</v>
      </c>
      <c r="AK34" s="91">
        <f t="shared" si="29"/>
        <v>21</v>
      </c>
      <c r="AL34" s="90">
        <f t="shared" si="29"/>
        <v>30</v>
      </c>
      <c r="AM34" s="89">
        <f t="shared" si="29"/>
        <v>32</v>
      </c>
      <c r="AN34" s="91">
        <f t="shared" si="29"/>
        <v>18</v>
      </c>
      <c r="AO34" s="90">
        <f t="shared" si="29"/>
        <v>44</v>
      </c>
      <c r="AP34" s="93">
        <f t="shared" si="36"/>
        <v>214</v>
      </c>
      <c r="AQ34" s="95">
        <f>SUM((AH26*AH34)+(AI26*AI34)+(AJ26*AJ34)+(AK26*AK34)+(AL26*AL34)+(AM26*AM34)+(AN26*AN34)+(AO26*AO34))/(AH34+AI34+AJ34+AK34+AL34+AM34+AN34+AO34)</f>
        <v>2.396713615023474</v>
      </c>
      <c r="AR34" s="73">
        <f t="shared" si="30"/>
        <v>59.917840375586849</v>
      </c>
      <c r="AT34" s="221"/>
      <c r="AU34" s="63" t="s">
        <v>11</v>
      </c>
      <c r="AV34" s="89">
        <f t="shared" si="31"/>
        <v>5</v>
      </c>
      <c r="AW34" s="90">
        <f t="shared" si="31"/>
        <v>35</v>
      </c>
      <c r="AX34" s="89">
        <f t="shared" si="31"/>
        <v>72</v>
      </c>
      <c r="AY34" s="91">
        <f t="shared" si="31"/>
        <v>25</v>
      </c>
      <c r="AZ34" s="91">
        <f t="shared" si="31"/>
        <v>40</v>
      </c>
      <c r="BA34" s="90">
        <f t="shared" si="31"/>
        <v>61</v>
      </c>
      <c r="BB34" s="89">
        <f t="shared" si="31"/>
        <v>60</v>
      </c>
      <c r="BC34" s="91">
        <f t="shared" si="31"/>
        <v>33</v>
      </c>
      <c r="BD34" s="90">
        <f t="shared" si="31"/>
        <v>111</v>
      </c>
      <c r="BE34" s="93">
        <f t="shared" si="35"/>
        <v>442</v>
      </c>
      <c r="BF34" s="95">
        <f>SUM((AW26*AW34)+(AX26*AX34)+(AY26*AY34)+(AZ26*AZ34)+(BA26*BA34)+(BB26*BB34)+(BC26*BC34)+(BD26*BD34))/(AW34+AX34+AY34+AZ34+BA34+BB34+BC34+BD34)</f>
        <v>2.4748283752860414</v>
      </c>
      <c r="BG34" s="73">
        <f t="shared" si="32"/>
        <v>61.870709382151034</v>
      </c>
    </row>
    <row r="35" spans="1:59" ht="21" customHeight="1" x14ac:dyDescent="0.2">
      <c r="A35" s="362" t="s">
        <v>49</v>
      </c>
      <c r="B35" s="348"/>
      <c r="C35" s="169" t="s">
        <v>9</v>
      </c>
      <c r="D35" s="170">
        <v>0</v>
      </c>
      <c r="E35" s="170">
        <v>1</v>
      </c>
      <c r="F35" s="170">
        <v>1.5</v>
      </c>
      <c r="G35" s="170">
        <v>2</v>
      </c>
      <c r="H35" s="170">
        <v>2.5</v>
      </c>
      <c r="I35" s="170">
        <v>3</v>
      </c>
      <c r="J35" s="170">
        <v>3.5</v>
      </c>
      <c r="K35" s="170">
        <v>4</v>
      </c>
      <c r="L35" s="171"/>
      <c r="M35" s="172"/>
      <c r="N35" s="145"/>
      <c r="O35" s="146"/>
      <c r="Q35" s="396"/>
      <c r="R35" s="223" t="s">
        <v>6</v>
      </c>
      <c r="S35" s="20">
        <f t="shared" ref="S35:AB35" si="37">SUM(S27:S34)</f>
        <v>21</v>
      </c>
      <c r="T35" s="21">
        <f t="shared" si="37"/>
        <v>52</v>
      </c>
      <c r="U35" s="20">
        <f t="shared" si="37"/>
        <v>74</v>
      </c>
      <c r="V35" s="22">
        <f t="shared" si="37"/>
        <v>61</v>
      </c>
      <c r="W35" s="22">
        <f t="shared" si="37"/>
        <v>107</v>
      </c>
      <c r="X35" s="21">
        <f t="shared" si="37"/>
        <v>160</v>
      </c>
      <c r="Y35" s="20">
        <f t="shared" si="37"/>
        <v>221</v>
      </c>
      <c r="Z35" s="22">
        <f t="shared" si="37"/>
        <v>197</v>
      </c>
      <c r="AA35" s="21">
        <f t="shared" si="37"/>
        <v>594</v>
      </c>
      <c r="AB35" s="223">
        <f t="shared" si="37"/>
        <v>1487</v>
      </c>
      <c r="AC35" s="392">
        <f>SUM((T26*T35)+(U26*U35)+(V26*V35)+(W26*W35)+(X26*X35)+(Y26*Y35)+(Z26*Z35)+(AA26*AA35))/(T35+U35+V35+W35+X35+Y35+Z35+AA35)</f>
        <v>3.0750341064120055</v>
      </c>
      <c r="AD35" s="230">
        <f>SUM(AC35/4*100)</f>
        <v>76.87585266030014</v>
      </c>
      <c r="AE35" s="221"/>
      <c r="AF35" s="317" t="s">
        <v>6</v>
      </c>
      <c r="AG35" s="20">
        <f t="shared" ref="AG35:AP35" si="38">SUM(AG27:AG34)</f>
        <v>6</v>
      </c>
      <c r="AH35" s="21">
        <f t="shared" si="38"/>
        <v>41</v>
      </c>
      <c r="AI35" s="20">
        <f t="shared" si="38"/>
        <v>117</v>
      </c>
      <c r="AJ35" s="22">
        <f t="shared" si="38"/>
        <v>78</v>
      </c>
      <c r="AK35" s="22">
        <f t="shared" si="38"/>
        <v>130</v>
      </c>
      <c r="AL35" s="21">
        <f t="shared" si="38"/>
        <v>169</v>
      </c>
      <c r="AM35" s="20">
        <f t="shared" si="38"/>
        <v>258</v>
      </c>
      <c r="AN35" s="22">
        <f t="shared" si="38"/>
        <v>210</v>
      </c>
      <c r="AO35" s="21">
        <f t="shared" si="38"/>
        <v>498</v>
      </c>
      <c r="AP35" s="225">
        <f t="shared" si="38"/>
        <v>1507</v>
      </c>
      <c r="AQ35" s="227">
        <f>SUM((AH26*AH35)+(AI26*AI35)+(AJ26*AJ35)+(AK26*AK35)+(AL26*AL35)+(AM26*AM35)+(AN26*AN35)+(AO26*AO35))/(AH35+AI35+AJ35+AK35+AL35+AM35+AN35+AO35)</f>
        <v>2.9430379746835444</v>
      </c>
      <c r="AR35" s="230">
        <f>SUM(AQ35/4*100)</f>
        <v>73.575949367088612</v>
      </c>
      <c r="AT35" s="221"/>
      <c r="AU35" s="317" t="s">
        <v>6</v>
      </c>
      <c r="AV35" s="20">
        <f t="shared" ref="AV35:BE35" si="39">SUM(AV27:AV34)</f>
        <v>27</v>
      </c>
      <c r="AW35" s="21">
        <f t="shared" si="39"/>
        <v>93</v>
      </c>
      <c r="AX35" s="20">
        <f t="shared" si="39"/>
        <v>191</v>
      </c>
      <c r="AY35" s="22">
        <f t="shared" si="39"/>
        <v>139</v>
      </c>
      <c r="AZ35" s="22">
        <f t="shared" si="39"/>
        <v>237</v>
      </c>
      <c r="BA35" s="21">
        <f t="shared" si="39"/>
        <v>329</v>
      </c>
      <c r="BB35" s="20">
        <f t="shared" si="39"/>
        <v>479</v>
      </c>
      <c r="BC35" s="22">
        <f t="shared" si="39"/>
        <v>407</v>
      </c>
      <c r="BD35" s="21">
        <f t="shared" si="39"/>
        <v>1092</v>
      </c>
      <c r="BE35" s="225">
        <f t="shared" si="39"/>
        <v>2994</v>
      </c>
      <c r="BF35" s="227">
        <f>SUM((AW26*AW35)+(AX26*AX35)+(AY26*AY35)+(AZ26*AZ35)+(BA26*BA35)+(BB26*BB35)+(BC26*BC35)+(BD26*BD35))/(AW35+AX35+AY35+AZ35+BA35+BB35+BC35+BD35)</f>
        <v>3.008257499157398</v>
      </c>
      <c r="BG35" s="230">
        <f>SUM(BF35/4*100)</f>
        <v>75.206437478934944</v>
      </c>
    </row>
    <row r="36" spans="1:59" ht="21" customHeight="1" x14ac:dyDescent="0.2">
      <c r="A36" s="114" t="s">
        <v>43</v>
      </c>
      <c r="B36" s="108">
        <f t="shared" ref="B36:B43" si="40">SUM(C36:K36)</f>
        <v>108</v>
      </c>
      <c r="C36" s="138">
        <v>0</v>
      </c>
      <c r="D36" s="138">
        <v>1</v>
      </c>
      <c r="E36" s="138">
        <v>13</v>
      </c>
      <c r="F36" s="138">
        <v>6</v>
      </c>
      <c r="G36" s="138">
        <v>27</v>
      </c>
      <c r="H36" s="138">
        <v>14</v>
      </c>
      <c r="I36" s="138">
        <v>23</v>
      </c>
      <c r="J36" s="138">
        <v>8</v>
      </c>
      <c r="K36" s="138">
        <v>16</v>
      </c>
      <c r="L36" s="142">
        <f t="shared" ref="L36:L43" si="41">SUM(I36+J36+K36)</f>
        <v>47</v>
      </c>
      <c r="M36" s="141">
        <f>SUM(L36/(D36+E36+F36+G36+H36+I36+J36+K36)*100)</f>
        <v>43.518518518518519</v>
      </c>
      <c r="N36" s="140">
        <f>SUM((D35*D36)+(E35*E36)+(F35*F36)+(G35*G36)+(H35*H36)+(I35*I36)+(J35*J36)+(K35*K36))/(D36+E36+F36+G36+H36+I36+J36+K36)</f>
        <v>2.5185185185185186</v>
      </c>
      <c r="O36" s="141">
        <f>SUM(N36/4*100)</f>
        <v>62.962962962962962</v>
      </c>
      <c r="Q36" s="396"/>
      <c r="R36" s="224"/>
      <c r="S36" s="233">
        <f>SUM(S35+T35)</f>
        <v>73</v>
      </c>
      <c r="T36" s="234"/>
      <c r="U36" s="233">
        <f>SUM(U35+V35+W35+X35)</f>
        <v>402</v>
      </c>
      <c r="V36" s="235"/>
      <c r="W36" s="235"/>
      <c r="X36" s="234"/>
      <c r="Y36" s="233">
        <f>SUM(Y35+Z35+AA35)</f>
        <v>1012</v>
      </c>
      <c r="Z36" s="235"/>
      <c r="AA36" s="234"/>
      <c r="AB36" s="224"/>
      <c r="AC36" s="393"/>
      <c r="AD36" s="231"/>
      <c r="AE36" s="221"/>
      <c r="AF36" s="318"/>
      <c r="AG36" s="233">
        <f>SUM(AG35+AH35)</f>
        <v>47</v>
      </c>
      <c r="AH36" s="234"/>
      <c r="AI36" s="233">
        <f>SUM(AI35+AJ35+AK35+AL35)</f>
        <v>494</v>
      </c>
      <c r="AJ36" s="235"/>
      <c r="AK36" s="235"/>
      <c r="AL36" s="234"/>
      <c r="AM36" s="233">
        <f>SUM(AM35+AN35+AO35)</f>
        <v>966</v>
      </c>
      <c r="AN36" s="235"/>
      <c r="AO36" s="234"/>
      <c r="AP36" s="226"/>
      <c r="AQ36" s="228"/>
      <c r="AR36" s="231"/>
      <c r="AT36" s="221"/>
      <c r="AU36" s="318"/>
      <c r="AV36" s="233">
        <f>SUM(AV35+AW35)</f>
        <v>120</v>
      </c>
      <c r="AW36" s="234"/>
      <c r="AX36" s="233">
        <f>SUM(AX35+AY35+AZ35+BA35)</f>
        <v>896</v>
      </c>
      <c r="AY36" s="235"/>
      <c r="AZ36" s="235"/>
      <c r="BA36" s="234"/>
      <c r="BB36" s="233">
        <f>SUM(BB35+BC35+BD35)</f>
        <v>1978</v>
      </c>
      <c r="BC36" s="235"/>
      <c r="BD36" s="234"/>
      <c r="BE36" s="226"/>
      <c r="BF36" s="228"/>
      <c r="BG36" s="231"/>
    </row>
    <row r="37" spans="1:59" ht="21" customHeight="1" x14ac:dyDescent="0.2">
      <c r="A37" s="114" t="s">
        <v>44</v>
      </c>
      <c r="B37" s="108">
        <f t="shared" si="40"/>
        <v>216</v>
      </c>
      <c r="C37" s="138">
        <v>1</v>
      </c>
      <c r="D37" s="138">
        <v>12</v>
      </c>
      <c r="E37" s="138">
        <v>29</v>
      </c>
      <c r="F37" s="138">
        <v>27</v>
      </c>
      <c r="G37" s="138">
        <v>24</v>
      </c>
      <c r="H37" s="138">
        <v>35</v>
      </c>
      <c r="I37" s="138">
        <v>41</v>
      </c>
      <c r="J37" s="138">
        <v>24</v>
      </c>
      <c r="K37" s="138">
        <v>23</v>
      </c>
      <c r="L37" s="142">
        <f t="shared" si="41"/>
        <v>88</v>
      </c>
      <c r="M37" s="141">
        <f t="shared" ref="M37:M43" si="42">SUM(L37/(D37+E37+F37+G37+H37+I37+J37+K37)*100)</f>
        <v>40.930232558139537</v>
      </c>
      <c r="N37" s="140">
        <f>SUM((D35*D37)+(E35*E37)+(F35*F37)+(G35*G37)+(H35*H37)+(I35*I37)+(J35*J37)+(K35*K37))/(D37+E37+F37+G37+H37+I37+J37+K37)</f>
        <v>2.344186046511628</v>
      </c>
      <c r="O37" s="141">
        <f t="shared" ref="O37:O43" si="43">SUM(N37/4*100)</f>
        <v>58.604651162790702</v>
      </c>
      <c r="Q37" s="396"/>
      <c r="R37" s="195" t="s">
        <v>7</v>
      </c>
      <c r="S37" s="49">
        <f>SUM(S35/((AB35)-(S35)))</f>
        <v>1.4324693042291951E-2</v>
      </c>
      <c r="T37" s="50">
        <f>SUM(T35/((AB35)-(S35)))</f>
        <v>3.5470668485675309E-2</v>
      </c>
      <c r="U37" s="49">
        <f>SUM(U35/((AB35)-(S35)))</f>
        <v>5.0477489768076401E-2</v>
      </c>
      <c r="V37" s="39">
        <f>SUM(V35/((AB35)-(S35)))</f>
        <v>4.1609822646657572E-2</v>
      </c>
      <c r="W37" s="39">
        <f>SUM(W35/((AB35)-(S35)))</f>
        <v>7.298772169167804E-2</v>
      </c>
      <c r="X37" s="50">
        <f>SUM(X35/((AB35)-(S35)))</f>
        <v>0.10914051841746249</v>
      </c>
      <c r="Y37" s="49">
        <f>SUM(Y35/((AB35)-(S35)))</f>
        <v>0.15075034106412005</v>
      </c>
      <c r="Z37" s="39">
        <f>SUM(Z35/((AB35)-(S35)))</f>
        <v>0.13437926330150068</v>
      </c>
      <c r="AA37" s="50">
        <f>SUM(AA35/((AB35)-(S35)))</f>
        <v>0.40518417462482947</v>
      </c>
      <c r="AB37" s="390">
        <f>SUM(T38+U38+Y38)</f>
        <v>1</v>
      </c>
      <c r="AC37" s="393" t="e">
        <f>SUM((#REF!*T37)+(#REF!*U37)+(#REF!*V37)+(#REF!*W37)+(#REF!*X37)+(#REF!*Y37)+(#REF!*Z37)+(#REF!*AA37))/(T37+U37+V37+W37+X37+Y37+Z37+AA37)</f>
        <v>#REF!</v>
      </c>
      <c r="AD37" s="231"/>
      <c r="AE37" s="221"/>
      <c r="AF37" s="44" t="s">
        <v>7</v>
      </c>
      <c r="AG37" s="49">
        <f>SUM(AG35/((AP35)-(AG35)))</f>
        <v>3.9973351099267156E-3</v>
      </c>
      <c r="AH37" s="50">
        <f>SUM(AH35/((AP35)-(AG35)))</f>
        <v>2.731512325116589E-2</v>
      </c>
      <c r="AI37" s="49">
        <f>SUM(AI35/((AP35)-(AG35)))</f>
        <v>7.7948034643570946E-2</v>
      </c>
      <c r="AJ37" s="39">
        <f>SUM(AJ35/((AP35)-(AG35)))</f>
        <v>5.1965356429047302E-2</v>
      </c>
      <c r="AK37" s="39">
        <f>SUM(AK35/((AP35)-(AG35)))</f>
        <v>8.6608927381745499E-2</v>
      </c>
      <c r="AL37" s="50">
        <f>SUM(AL35/((AP35)-(AG35)))</f>
        <v>0.11259160559626916</v>
      </c>
      <c r="AM37" s="49">
        <f>SUM(AM35/((AP35)-(AG35)))</f>
        <v>0.17188540972684876</v>
      </c>
      <c r="AN37" s="39">
        <f>SUM(AN35/((AP35)-(AG35)))</f>
        <v>0.13990672884743505</v>
      </c>
      <c r="AO37" s="50">
        <f>SUM(AO35/((AP35)-(AG35)))</f>
        <v>0.33177881412391741</v>
      </c>
      <c r="AP37" s="236">
        <f>SUM(AH38+AI38+AM38)</f>
        <v>1</v>
      </c>
      <c r="AQ37" s="228" t="e">
        <f>SUM((#REF!*AH37)+(#REF!*AI37)+(#REF!*AJ37)+(#REF!*AK37)+(#REF!*AL37)+(#REF!*AM37)+(#REF!*AN37)+(#REF!*AO37))/(AH37+AI37+AJ37+AK37+AL37+AM37+AN37+AO37)</f>
        <v>#REF!</v>
      </c>
      <c r="AR37" s="231"/>
      <c r="AT37" s="221"/>
      <c r="AU37" s="44" t="s">
        <v>7</v>
      </c>
      <c r="AV37" s="49">
        <f>SUM(AV35/((BE35)-(AV35)))</f>
        <v>9.1001011122345803E-3</v>
      </c>
      <c r="AW37" s="50">
        <f>SUM(AW35/((BE35)-(AV35)))</f>
        <v>3.1344792719919107E-2</v>
      </c>
      <c r="AX37" s="49">
        <f>SUM(AX35/((BE35)-(AV35)))</f>
        <v>6.4374789349511297E-2</v>
      </c>
      <c r="AY37" s="39">
        <f>SUM(AY35/((BE35)-(AV35)))</f>
        <v>4.6848668688911362E-2</v>
      </c>
      <c r="AZ37" s="39">
        <f>SUM(AZ35/((BE35)-(AV35)))</f>
        <v>7.9878665318503544E-2</v>
      </c>
      <c r="BA37" s="50">
        <f>SUM(BA35/((BE35)-(AV35)))</f>
        <v>0.11088641725648804</v>
      </c>
      <c r="BB37" s="49">
        <f>SUM(BB35/((BE35)-(AV35)))</f>
        <v>0.16144253454668014</v>
      </c>
      <c r="BC37" s="39">
        <f>SUM(BC35/((BE35)-(AV35)))</f>
        <v>0.13717559824738793</v>
      </c>
      <c r="BD37" s="50">
        <f>SUM(BD35/((BE35)-(AV35)))</f>
        <v>0.36804853387259856</v>
      </c>
      <c r="BE37" s="236">
        <f>SUM(AW38+AX38+BB38)</f>
        <v>1</v>
      </c>
      <c r="BF37" s="228" t="e">
        <f>SUM((#REF!*AW37)+(#REF!*AX37)+(#REF!*AY37)+(#REF!*AZ37)+(#REF!*BA37)+(#REF!*BB37)+(#REF!*BC37)+(#REF!*BD37))/(AW37+AX37+AY37+AZ37+BA37+BB37+BC37+BD37)</f>
        <v>#REF!</v>
      </c>
      <c r="BG37" s="231"/>
    </row>
    <row r="38" spans="1:59" ht="21" customHeight="1" thickBot="1" x14ac:dyDescent="0.25">
      <c r="A38" s="114" t="s">
        <v>45</v>
      </c>
      <c r="B38" s="108">
        <f t="shared" si="40"/>
        <v>108</v>
      </c>
      <c r="C38" s="138">
        <v>0</v>
      </c>
      <c r="D38" s="138">
        <v>4</v>
      </c>
      <c r="E38" s="138">
        <v>8</v>
      </c>
      <c r="F38" s="138">
        <v>7</v>
      </c>
      <c r="G38" s="138">
        <v>13</v>
      </c>
      <c r="H38" s="138">
        <v>25</v>
      </c>
      <c r="I38" s="138">
        <v>19</v>
      </c>
      <c r="J38" s="138">
        <v>18</v>
      </c>
      <c r="K38" s="138">
        <v>14</v>
      </c>
      <c r="L38" s="142">
        <f t="shared" si="41"/>
        <v>51</v>
      </c>
      <c r="M38" s="141">
        <f t="shared" si="42"/>
        <v>47.222222222222221</v>
      </c>
      <c r="N38" s="140">
        <f>SUM((D35*D38)+(E35*E38)+(F35*F38)+(G35*G38)+(H35*H38)+(I35*I38)+(J35*J38)+(K35*K38))/(D38+E38+F38+G38+H38+I38+J38+K38)</f>
        <v>2.6203703703703702</v>
      </c>
      <c r="O38" s="141">
        <f t="shared" si="43"/>
        <v>65.509259259259252</v>
      </c>
      <c r="Q38" s="397"/>
      <c r="R38" s="123" t="s">
        <v>10</v>
      </c>
      <c r="S38" s="197">
        <f>SUM(S37)</f>
        <v>1.4324693042291951E-2</v>
      </c>
      <c r="T38" s="158">
        <f>SUM(T37)</f>
        <v>3.5470668485675309E-2</v>
      </c>
      <c r="U38" s="387">
        <f>SUM(U37:X37)</f>
        <v>0.27421555252387447</v>
      </c>
      <c r="V38" s="388"/>
      <c r="W38" s="388"/>
      <c r="X38" s="389"/>
      <c r="Y38" s="387">
        <f>SUM(Y37:AA37)</f>
        <v>0.69031377899045021</v>
      </c>
      <c r="Z38" s="388"/>
      <c r="AA38" s="389"/>
      <c r="AB38" s="391"/>
      <c r="AC38" s="394" t="e">
        <f>SUM((#REF!*T38)+(#REF!*U38)+(#REF!*V38)+(#REF!*W38)+(#REF!*X38)+(#REF!*Y38)+(#REF!*Z38)+(#REF!*AA38))/(T38+U38+V38+W38+X38+Y38+Z38+AA38)</f>
        <v>#REF!</v>
      </c>
      <c r="AD38" s="232"/>
      <c r="AE38" s="222"/>
      <c r="AF38" s="45" t="s">
        <v>10</v>
      </c>
      <c r="AG38" s="156">
        <f>SUM(AG37)</f>
        <v>3.9973351099267156E-3</v>
      </c>
      <c r="AH38" s="158">
        <f>SUM(AH37)</f>
        <v>2.731512325116589E-2</v>
      </c>
      <c r="AI38" s="238">
        <f>SUM(AI37:AL37)</f>
        <v>0.32911392405063289</v>
      </c>
      <c r="AJ38" s="239"/>
      <c r="AK38" s="239"/>
      <c r="AL38" s="240"/>
      <c r="AM38" s="238">
        <f>SUM(AM37:AO37)</f>
        <v>0.64357095269820119</v>
      </c>
      <c r="AN38" s="239"/>
      <c r="AO38" s="240"/>
      <c r="AP38" s="237"/>
      <c r="AQ38" s="229" t="e">
        <f>SUM((#REF!*AH38)+(#REF!*AI38)+(#REF!*AJ38)+(#REF!*AK38)+(#REF!*AL38)+(#REF!*AM38)+(#REF!*AN38)+(#REF!*AO38))/(AH38+AI38+AJ38+AK38+AL38+AM38+AN38+AO38)</f>
        <v>#REF!</v>
      </c>
      <c r="AR38" s="232"/>
      <c r="AT38" s="222"/>
      <c r="AU38" s="45" t="s">
        <v>10</v>
      </c>
      <c r="AV38" s="156">
        <f>SUM(AV37)</f>
        <v>9.1001011122345803E-3</v>
      </c>
      <c r="AW38" s="158">
        <f>SUM(AW37)</f>
        <v>3.1344792719919107E-2</v>
      </c>
      <c r="AX38" s="238">
        <f>SUM(AX37:BA37)</f>
        <v>0.30198854061341424</v>
      </c>
      <c r="AY38" s="239"/>
      <c r="AZ38" s="239"/>
      <c r="BA38" s="240"/>
      <c r="BB38" s="238">
        <f>SUM(BB37:BD37)</f>
        <v>0.66666666666666663</v>
      </c>
      <c r="BC38" s="239"/>
      <c r="BD38" s="240"/>
      <c r="BE38" s="237"/>
      <c r="BF38" s="229" t="e">
        <f>SUM((#REF!*AW38)+(#REF!*AX38)+(#REF!*AY38)+(#REF!*AZ38)+(#REF!*BA38)+(#REF!*BB38)+(#REF!*BC38)+(#REF!*BD38))/(AW38+AX38+AY38+AZ38+BA38+BB38+BC38+BD38)</f>
        <v>#REF!</v>
      </c>
      <c r="BG38" s="232"/>
    </row>
    <row r="39" spans="1:59" ht="21" customHeight="1" x14ac:dyDescent="0.45">
      <c r="A39" s="114" t="s">
        <v>73</v>
      </c>
      <c r="B39" s="108">
        <f t="shared" si="40"/>
        <v>324</v>
      </c>
      <c r="C39" s="138">
        <v>3</v>
      </c>
      <c r="D39" s="138">
        <v>0</v>
      </c>
      <c r="E39" s="138">
        <v>0</v>
      </c>
      <c r="F39" s="138">
        <v>5</v>
      </c>
      <c r="G39" s="138">
        <v>11</v>
      </c>
      <c r="H39" s="138">
        <v>25</v>
      </c>
      <c r="I39" s="138">
        <v>54</v>
      </c>
      <c r="J39" s="138">
        <v>51</v>
      </c>
      <c r="K39" s="138">
        <v>175</v>
      </c>
      <c r="L39" s="142">
        <f t="shared" si="41"/>
        <v>280</v>
      </c>
      <c r="M39" s="141">
        <f t="shared" si="42"/>
        <v>87.227414330218068</v>
      </c>
      <c r="N39" s="140">
        <f>SUM((D35*D39)+(E35*E39)+(F35*F39)+(G35*G39)+(H35*H39)+(I35*I39)+(J35*J39)+(K35*K39))/(D39+E39+F39+G39+H39+I39+J39+K39)</f>
        <v>3.52803738317757</v>
      </c>
      <c r="O39" s="141">
        <f t="shared" si="43"/>
        <v>88.200934579439249</v>
      </c>
    </row>
    <row r="40" spans="1:59" ht="21" customHeight="1" x14ac:dyDescent="0.45">
      <c r="A40" s="115" t="s">
        <v>46</v>
      </c>
      <c r="B40" s="108">
        <f t="shared" si="40"/>
        <v>216</v>
      </c>
      <c r="C40" s="138">
        <v>0</v>
      </c>
      <c r="D40" s="138">
        <v>2</v>
      </c>
      <c r="E40" s="138">
        <v>13</v>
      </c>
      <c r="F40" s="138">
        <v>8</v>
      </c>
      <c r="G40" s="138">
        <v>19</v>
      </c>
      <c r="H40" s="138">
        <v>19</v>
      </c>
      <c r="I40" s="138">
        <v>29</v>
      </c>
      <c r="J40" s="138">
        <v>18</v>
      </c>
      <c r="K40" s="138">
        <v>108</v>
      </c>
      <c r="L40" s="142">
        <f t="shared" si="41"/>
        <v>155</v>
      </c>
      <c r="M40" s="141">
        <f t="shared" si="42"/>
        <v>71.759259259259252</v>
      </c>
      <c r="N40" s="140">
        <f>SUM((D35*D40)+(E35*E40)+(F35*F40)+(G35*G40)+(H35*H40)+(I35*I40)+(J35*J40)+(K35*K40))/(D40+E40+F40+G40+H40+I40+J40+K40)</f>
        <v>3.2060185185185186</v>
      </c>
      <c r="O40" s="141">
        <f t="shared" si="43"/>
        <v>80.150462962962962</v>
      </c>
    </row>
    <row r="41" spans="1:59" ht="21" customHeight="1" x14ac:dyDescent="0.45">
      <c r="A41" s="115" t="s">
        <v>47</v>
      </c>
      <c r="B41" s="108">
        <f t="shared" si="40"/>
        <v>108</v>
      </c>
      <c r="C41" s="138">
        <v>0</v>
      </c>
      <c r="D41" s="138">
        <v>0</v>
      </c>
      <c r="E41" s="138">
        <v>0</v>
      </c>
      <c r="F41" s="138">
        <v>2</v>
      </c>
      <c r="G41" s="138">
        <v>3</v>
      </c>
      <c r="H41" s="138">
        <v>12</v>
      </c>
      <c r="I41" s="138">
        <v>30</v>
      </c>
      <c r="J41" s="138">
        <v>41</v>
      </c>
      <c r="K41" s="138">
        <v>20</v>
      </c>
      <c r="L41" s="142">
        <f t="shared" si="41"/>
        <v>91</v>
      </c>
      <c r="M41" s="141">
        <f t="shared" si="42"/>
        <v>84.259259259259252</v>
      </c>
      <c r="N41" s="140">
        <f>SUM((D35*D41)+(E35*E41)+(F35*F41)+(G35*G41)+(H35*H41)+(I35*I41)+(J35*J41)+(K35*K41))/(D41+E41+F41+G41+H41+I41+J41+K41)</f>
        <v>3.2638888888888888</v>
      </c>
      <c r="O41" s="141">
        <f t="shared" si="43"/>
        <v>81.597222222222214</v>
      </c>
    </row>
    <row r="42" spans="1:59" ht="21" customHeight="1" x14ac:dyDescent="0.45">
      <c r="A42" s="115" t="s">
        <v>74</v>
      </c>
      <c r="B42" s="108">
        <f t="shared" si="40"/>
        <v>213</v>
      </c>
      <c r="C42" s="138">
        <v>1</v>
      </c>
      <c r="D42" s="138">
        <v>6</v>
      </c>
      <c r="E42" s="138">
        <v>15</v>
      </c>
      <c r="F42" s="138">
        <v>10</v>
      </c>
      <c r="G42" s="138">
        <v>12</v>
      </c>
      <c r="H42" s="138">
        <v>9</v>
      </c>
      <c r="I42" s="138">
        <v>30</v>
      </c>
      <c r="J42" s="138">
        <v>32</v>
      </c>
      <c r="K42" s="138">
        <v>98</v>
      </c>
      <c r="L42" s="142">
        <f t="shared" si="41"/>
        <v>160</v>
      </c>
      <c r="M42" s="141">
        <f t="shared" si="42"/>
        <v>75.471698113207552</v>
      </c>
      <c r="N42" s="140">
        <f>SUM((D35*D42)+(E35*E42)+(F35*F42)+(G35*G42)+(H35*H42)+(I35*I42)+(J35*J42)+(K35*K42))/(D42+E42+F42+G42+H42+I42+J42+K42)</f>
        <v>3.1627358490566038</v>
      </c>
      <c r="O42" s="141">
        <f t="shared" si="43"/>
        <v>79.068396226415089</v>
      </c>
    </row>
    <row r="43" spans="1:59" ht="21.75" customHeight="1" x14ac:dyDescent="0.45">
      <c r="A43" s="115" t="s">
        <v>48</v>
      </c>
      <c r="B43" s="108">
        <f t="shared" si="40"/>
        <v>214</v>
      </c>
      <c r="C43" s="138">
        <v>1</v>
      </c>
      <c r="D43" s="138">
        <v>16</v>
      </c>
      <c r="E43" s="138">
        <v>39</v>
      </c>
      <c r="F43" s="138">
        <v>13</v>
      </c>
      <c r="G43" s="138">
        <v>21</v>
      </c>
      <c r="H43" s="138">
        <v>30</v>
      </c>
      <c r="I43" s="138">
        <v>32</v>
      </c>
      <c r="J43" s="138">
        <v>18</v>
      </c>
      <c r="K43" s="138">
        <v>44</v>
      </c>
      <c r="L43" s="142">
        <f t="shared" si="41"/>
        <v>94</v>
      </c>
      <c r="M43" s="141">
        <f t="shared" si="42"/>
        <v>44.131455399061032</v>
      </c>
      <c r="N43" s="140">
        <f>SUM((D35*D43)+(E35*E43)+(F35*F43)+(G35*G43)+(H35*H43)+(I35*I43)+(J35*J43)+(K35*K43))/(D43+E43+F43+G43+H43+I43+J43+K43)</f>
        <v>2.396713615023474</v>
      </c>
      <c r="O43" s="141">
        <f t="shared" si="43"/>
        <v>59.917840375586849</v>
      </c>
    </row>
    <row r="44" spans="1:59" ht="21" customHeight="1" thickBot="1" x14ac:dyDescent="0.5">
      <c r="A44" s="116"/>
      <c r="B44" s="117">
        <f>SUM(B36:B43)</f>
        <v>1507</v>
      </c>
      <c r="C44" s="117"/>
      <c r="D44" s="117"/>
      <c r="E44" s="117"/>
      <c r="F44" s="117"/>
      <c r="G44" s="117"/>
      <c r="H44" s="117"/>
      <c r="I44" s="117"/>
      <c r="J44" s="117"/>
      <c r="K44" s="117"/>
      <c r="L44" s="409">
        <f>SUM(L36:L43)</f>
        <v>966</v>
      </c>
      <c r="M44" s="410">
        <f>SUM((L44/((B44)-(C36+C37+C38+C39+C40+C41+C42+C43))*100))</f>
        <v>64.357095269820121</v>
      </c>
      <c r="N44" s="147">
        <f>SUM(N36:N43)/8</f>
        <v>2.8800586487581965</v>
      </c>
      <c r="O44" s="148">
        <f>SUM(O36:O43)/8</f>
        <v>72.001466218954917</v>
      </c>
    </row>
    <row r="45" spans="1:59" ht="21" customHeight="1" thickBot="1" x14ac:dyDescent="0.25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50"/>
      <c r="M45" s="150"/>
      <c r="N45" s="150"/>
      <c r="O45" s="150"/>
      <c r="Q45" s="241" t="s">
        <v>69</v>
      </c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 t="s">
        <v>66</v>
      </c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T45" s="241" t="str">
        <f t="shared" ref="AT45" si="44">$AT$1</f>
        <v>สถิติผลการเรียนของแยกตามระดับชั้น ปีการศึกษา 2557</v>
      </c>
      <c r="AU45" s="241"/>
      <c r="AV45" s="241"/>
      <c r="AW45" s="241"/>
      <c r="AX45" s="241"/>
      <c r="AY45" s="241"/>
      <c r="AZ45" s="241"/>
      <c r="BA45" s="241"/>
      <c r="BB45" s="241"/>
      <c r="BC45" s="241"/>
      <c r="BD45" s="241"/>
      <c r="BE45" s="241"/>
      <c r="BF45" s="241"/>
      <c r="BG45" s="241"/>
    </row>
    <row r="46" spans="1:59" ht="21" customHeight="1" thickBot="1" x14ac:dyDescent="0.25">
      <c r="A46" s="359" t="s">
        <v>40</v>
      </c>
      <c r="B46" s="357" t="s">
        <v>75</v>
      </c>
      <c r="C46" s="361" t="s">
        <v>59</v>
      </c>
      <c r="D46" s="361"/>
      <c r="E46" s="361"/>
      <c r="F46" s="361"/>
      <c r="G46" s="361"/>
      <c r="H46" s="361"/>
      <c r="I46" s="361"/>
      <c r="J46" s="361"/>
      <c r="K46" s="361"/>
      <c r="L46" s="349" t="s">
        <v>41</v>
      </c>
      <c r="M46" s="351" t="s">
        <v>42</v>
      </c>
      <c r="N46" s="353" t="s">
        <v>50</v>
      </c>
      <c r="O46" s="355" t="s">
        <v>30</v>
      </c>
      <c r="Q46" s="242" t="s">
        <v>18</v>
      </c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 t="s">
        <v>18</v>
      </c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T46" s="242" t="s">
        <v>18</v>
      </c>
      <c r="AU46" s="242"/>
      <c r="AV46" s="242"/>
      <c r="AW46" s="242"/>
      <c r="AX46" s="242"/>
      <c r="AY46" s="242"/>
      <c r="AZ46" s="242"/>
      <c r="BA46" s="242"/>
      <c r="BB46" s="242"/>
      <c r="BC46" s="242"/>
      <c r="BD46" s="242"/>
      <c r="BE46" s="242"/>
      <c r="BF46" s="242"/>
      <c r="BG46" s="242"/>
    </row>
    <row r="47" spans="1:59" ht="21.75" customHeight="1" thickBot="1" x14ac:dyDescent="0.25">
      <c r="A47" s="360"/>
      <c r="B47" s="358"/>
      <c r="C47" s="112" t="s">
        <v>9</v>
      </c>
      <c r="D47" s="108">
        <v>0</v>
      </c>
      <c r="E47" s="108">
        <v>1</v>
      </c>
      <c r="F47" s="108">
        <v>1.5</v>
      </c>
      <c r="G47" s="108">
        <v>2</v>
      </c>
      <c r="H47" s="108">
        <v>2.5</v>
      </c>
      <c r="I47" s="108">
        <v>3</v>
      </c>
      <c r="J47" s="108">
        <v>3.5</v>
      </c>
      <c r="K47" s="108">
        <v>4</v>
      </c>
      <c r="L47" s="350"/>
      <c r="M47" s="352"/>
      <c r="N47" s="354"/>
      <c r="O47" s="356"/>
      <c r="Q47" s="385" t="s">
        <v>17</v>
      </c>
      <c r="R47" s="383" t="s">
        <v>8</v>
      </c>
      <c r="S47" s="381" t="s">
        <v>32</v>
      </c>
      <c r="T47" s="382"/>
      <c r="U47" s="369" t="s">
        <v>76</v>
      </c>
      <c r="V47" s="265"/>
      <c r="W47" s="265"/>
      <c r="X47" s="265"/>
      <c r="Y47" s="265"/>
      <c r="Z47" s="265"/>
      <c r="AA47" s="380"/>
      <c r="AB47" s="378" t="s">
        <v>75</v>
      </c>
      <c r="AC47" s="315" t="s">
        <v>7</v>
      </c>
      <c r="AD47" s="295" t="s">
        <v>30</v>
      </c>
      <c r="AE47" s="243" t="s">
        <v>17</v>
      </c>
      <c r="AF47" s="320" t="s">
        <v>8</v>
      </c>
      <c r="AG47" s="245" t="s">
        <v>32</v>
      </c>
      <c r="AH47" s="246"/>
      <c r="AI47" s="247" t="s">
        <v>76</v>
      </c>
      <c r="AJ47" s="248"/>
      <c r="AK47" s="248"/>
      <c r="AL47" s="248"/>
      <c r="AM47" s="248"/>
      <c r="AN47" s="248"/>
      <c r="AO47" s="248"/>
      <c r="AP47" s="249" t="s">
        <v>75</v>
      </c>
      <c r="AQ47" s="251" t="s">
        <v>7</v>
      </c>
      <c r="AR47" s="253" t="s">
        <v>30</v>
      </c>
      <c r="AT47" s="243" t="s">
        <v>17</v>
      </c>
      <c r="AU47" s="320" t="s">
        <v>8</v>
      </c>
      <c r="AV47" s="245" t="s">
        <v>32</v>
      </c>
      <c r="AW47" s="246"/>
      <c r="AX47" s="247" t="s">
        <v>76</v>
      </c>
      <c r="AY47" s="248"/>
      <c r="AZ47" s="248"/>
      <c r="BA47" s="248"/>
      <c r="BB47" s="248"/>
      <c r="BC47" s="248"/>
      <c r="BD47" s="248"/>
      <c r="BE47" s="249" t="s">
        <v>75</v>
      </c>
      <c r="BF47" s="251" t="s">
        <v>7</v>
      </c>
      <c r="BG47" s="253" t="s">
        <v>30</v>
      </c>
    </row>
    <row r="48" spans="1:59" ht="21.75" customHeight="1" thickBot="1" x14ac:dyDescent="0.25">
      <c r="A48" s="114" t="s">
        <v>43</v>
      </c>
      <c r="B48" s="108">
        <f>SUM(C48:K48)</f>
        <v>200</v>
      </c>
      <c r="C48" s="138">
        <v>0</v>
      </c>
      <c r="D48" s="138">
        <v>1</v>
      </c>
      <c r="E48" s="138">
        <v>13</v>
      </c>
      <c r="F48" s="138">
        <v>4</v>
      </c>
      <c r="G48" s="138">
        <v>23</v>
      </c>
      <c r="H48" s="138">
        <v>41</v>
      </c>
      <c r="I48" s="138">
        <v>35</v>
      </c>
      <c r="J48" s="138">
        <v>48</v>
      </c>
      <c r="K48" s="138">
        <v>35</v>
      </c>
      <c r="L48" s="142">
        <f t="shared" ref="L48:L55" si="45">SUM(I48+J48+K48)</f>
        <v>118</v>
      </c>
      <c r="M48" s="141">
        <f>SUM(L48/(D48+E48+F48+G48+H48+I48+J48+K48)*100)</f>
        <v>59</v>
      </c>
      <c r="N48" s="140">
        <f>SUM((D47*D48)+(E47*E48)+(F47*F48)+(G47*G48)+(H47*H48)+(I47*I48)+(J47*J48)+(K47*K48))/(D48+E48+F48+G48+H48+I48+J48+K48)</f>
        <v>2.9024999999999999</v>
      </c>
      <c r="O48" s="141">
        <f>SUM(N48/4*100)</f>
        <v>72.5625</v>
      </c>
      <c r="Q48" s="386"/>
      <c r="R48" s="384"/>
      <c r="S48" s="47" t="s">
        <v>9</v>
      </c>
      <c r="T48" s="48">
        <v>0</v>
      </c>
      <c r="U48" s="13">
        <v>1</v>
      </c>
      <c r="V48" s="11">
        <v>1.5</v>
      </c>
      <c r="W48" s="11">
        <v>2</v>
      </c>
      <c r="X48" s="12">
        <v>2.5</v>
      </c>
      <c r="Y48" s="13">
        <v>3</v>
      </c>
      <c r="Z48" s="11">
        <v>3.5</v>
      </c>
      <c r="AA48" s="12">
        <v>4</v>
      </c>
      <c r="AB48" s="379"/>
      <c r="AC48" s="316"/>
      <c r="AD48" s="377"/>
      <c r="AE48" s="244"/>
      <c r="AF48" s="321"/>
      <c r="AG48" s="47" t="s">
        <v>9</v>
      </c>
      <c r="AH48" s="48">
        <v>0</v>
      </c>
      <c r="AI48" s="13">
        <v>1</v>
      </c>
      <c r="AJ48" s="11">
        <v>1.5</v>
      </c>
      <c r="AK48" s="11">
        <v>2</v>
      </c>
      <c r="AL48" s="12">
        <v>2.5</v>
      </c>
      <c r="AM48" s="13">
        <v>3</v>
      </c>
      <c r="AN48" s="11">
        <v>3.5</v>
      </c>
      <c r="AO48" s="12">
        <v>4</v>
      </c>
      <c r="AP48" s="250"/>
      <c r="AQ48" s="252"/>
      <c r="AR48" s="254"/>
      <c r="AT48" s="244"/>
      <c r="AU48" s="321"/>
      <c r="AV48" s="47" t="s">
        <v>9</v>
      </c>
      <c r="AW48" s="48">
        <v>0</v>
      </c>
      <c r="AX48" s="13">
        <v>1</v>
      </c>
      <c r="AY48" s="11">
        <v>1.5</v>
      </c>
      <c r="AZ48" s="11">
        <v>2</v>
      </c>
      <c r="BA48" s="12">
        <v>2.5</v>
      </c>
      <c r="BB48" s="13">
        <v>3</v>
      </c>
      <c r="BC48" s="11">
        <v>3.5</v>
      </c>
      <c r="BD48" s="12">
        <v>4</v>
      </c>
      <c r="BE48" s="250"/>
      <c r="BF48" s="252"/>
      <c r="BG48" s="254"/>
    </row>
    <row r="49" spans="1:59" ht="21.75" customHeight="1" x14ac:dyDescent="0.2">
      <c r="A49" s="114" t="s">
        <v>44</v>
      </c>
      <c r="B49" s="108">
        <f t="shared" ref="B49:B55" si="46">SUM(C49:K49)</f>
        <v>115</v>
      </c>
      <c r="C49" s="138">
        <v>0</v>
      </c>
      <c r="D49" s="138">
        <v>0</v>
      </c>
      <c r="E49" s="138">
        <v>42</v>
      </c>
      <c r="F49" s="138">
        <v>22</v>
      </c>
      <c r="G49" s="138">
        <v>18</v>
      </c>
      <c r="H49" s="138">
        <v>9</v>
      </c>
      <c r="I49" s="138">
        <v>11</v>
      </c>
      <c r="J49" s="138">
        <v>9</v>
      </c>
      <c r="K49" s="138">
        <v>4</v>
      </c>
      <c r="L49" s="142">
        <f t="shared" si="45"/>
        <v>24</v>
      </c>
      <c r="M49" s="141">
        <f t="shared" ref="M49:M55" si="47">SUM(L49/(D49+E49+F49+G49+H49+I49+J49+K49)*100)</f>
        <v>20.869565217391305</v>
      </c>
      <c r="N49" s="140">
        <f>SUM((D47*D49)+(E47*E49)+(F47*F49)+(G47*G49)+(H47*H49)+(I47*I49)+(J47*J49)+(K47*K49))/(D49+E49+F49+G49+H49+I49+J49+K49)</f>
        <v>1.8608695652173912</v>
      </c>
      <c r="O49" s="141">
        <f t="shared" ref="O49:O55" si="48">SUM(N49/4*100)</f>
        <v>46.521739130434781</v>
      </c>
      <c r="Q49" s="395" t="s">
        <v>36</v>
      </c>
      <c r="R49" s="65" t="s">
        <v>2</v>
      </c>
      <c r="S49" s="14">
        <f t="shared" ref="S49:AA56" si="49">C48</f>
        <v>0</v>
      </c>
      <c r="T49" s="15">
        <f t="shared" si="49"/>
        <v>1</v>
      </c>
      <c r="U49" s="14">
        <f t="shared" si="49"/>
        <v>13</v>
      </c>
      <c r="V49" s="17">
        <f t="shared" si="49"/>
        <v>4</v>
      </c>
      <c r="W49" s="17">
        <f t="shared" si="49"/>
        <v>23</v>
      </c>
      <c r="X49" s="15">
        <f t="shared" si="49"/>
        <v>41</v>
      </c>
      <c r="Y49" s="14">
        <f t="shared" si="49"/>
        <v>35</v>
      </c>
      <c r="Z49" s="17">
        <f t="shared" si="49"/>
        <v>48</v>
      </c>
      <c r="AA49" s="15">
        <f t="shared" si="49"/>
        <v>35</v>
      </c>
      <c r="AB49" s="65">
        <f>SUM(S49:AA49)</f>
        <v>200</v>
      </c>
      <c r="AC49" s="71">
        <f>SUM((T48*T49)+(U48*U49)+(V48*V49)+(W48*W49)+(X48*X49)+(Y48*Y49)+(Z48*Z49)+(AA48*AA49))/(T49+U49+V49+W49+X49+Y49+Z49+AA49)</f>
        <v>2.9024999999999999</v>
      </c>
      <c r="AD49" s="69">
        <f>SUM(AC49/4*100)</f>
        <v>72.5625</v>
      </c>
      <c r="AE49" s="221" t="s">
        <v>36</v>
      </c>
      <c r="AF49" s="60" t="s">
        <v>2</v>
      </c>
      <c r="AG49" s="14">
        <f t="shared" ref="AG49:AO56" si="50">C58</f>
        <v>0</v>
      </c>
      <c r="AH49" s="15">
        <f t="shared" si="50"/>
        <v>0</v>
      </c>
      <c r="AI49" s="14">
        <f t="shared" si="50"/>
        <v>3</v>
      </c>
      <c r="AJ49" s="17">
        <f t="shared" si="50"/>
        <v>9</v>
      </c>
      <c r="AK49" s="17">
        <f t="shared" si="50"/>
        <v>17</v>
      </c>
      <c r="AL49" s="15">
        <f t="shared" si="50"/>
        <v>21</v>
      </c>
      <c r="AM49" s="14">
        <f t="shared" si="50"/>
        <v>28</v>
      </c>
      <c r="AN49" s="17">
        <f t="shared" si="50"/>
        <v>15</v>
      </c>
      <c r="AO49" s="15">
        <f t="shared" si="50"/>
        <v>23</v>
      </c>
      <c r="AP49" s="65">
        <f t="shared" ref="AP49:AP51" si="51">SUM(AG49:AO49)</f>
        <v>116</v>
      </c>
      <c r="AQ49" s="71">
        <f>SUM((AH48*AH49)+(AI48*AI49)+(AJ48*AJ49)+(AK48*AK49)+(AL48*AL49)+(AM48*AM49)+(AN48*AN49)+(AO48*AO49))/(AH49+AI49+AJ49+AK49+AL49+AM49+AN49+AO49)</f>
        <v>2.8577586206896552</v>
      </c>
      <c r="AR49" s="69">
        <f t="shared" ref="AR49:AR56" si="52">SUM(AQ49/4*100)</f>
        <v>71.443965517241381</v>
      </c>
      <c r="AT49" s="221" t="s">
        <v>36</v>
      </c>
      <c r="AU49" s="60" t="s">
        <v>2</v>
      </c>
      <c r="AV49" s="14">
        <f t="shared" ref="AV49:BD56" si="53">SUM(S49+AG49)</f>
        <v>0</v>
      </c>
      <c r="AW49" s="15">
        <f t="shared" si="53"/>
        <v>1</v>
      </c>
      <c r="AX49" s="14">
        <f t="shared" si="53"/>
        <v>16</v>
      </c>
      <c r="AY49" s="17">
        <f t="shared" si="53"/>
        <v>13</v>
      </c>
      <c r="AZ49" s="17">
        <f t="shared" si="53"/>
        <v>40</v>
      </c>
      <c r="BA49" s="15">
        <f t="shared" si="53"/>
        <v>62</v>
      </c>
      <c r="BB49" s="14">
        <f t="shared" si="53"/>
        <v>63</v>
      </c>
      <c r="BC49" s="17">
        <f t="shared" si="53"/>
        <v>63</v>
      </c>
      <c r="BD49" s="15">
        <f t="shared" si="53"/>
        <v>58</v>
      </c>
      <c r="BE49" s="65">
        <f t="shared" ref="BE49:BE56" si="54">SUM(AV49:BD49)</f>
        <v>316</v>
      </c>
      <c r="BF49" s="71">
        <f>SUM((AW48*AW49)+(AX48*AX49)+(AY48*AY49)+(AZ48*AZ49)+(BA48*BA49)+(BB48*BB49)+(BC48*BC49)+(BD48*BD49))/(AW49+AX49+AY49+AZ49+BA49+BB49+BC49+BD49)</f>
        <v>2.8860759493670884</v>
      </c>
      <c r="BG49" s="69">
        <f t="shared" ref="BG49:BG56" si="55">SUM(BF49/4*100)</f>
        <v>72.151898734177209</v>
      </c>
    </row>
    <row r="50" spans="1:59" ht="21.75" customHeight="1" x14ac:dyDescent="0.2">
      <c r="A50" s="114" t="s">
        <v>45</v>
      </c>
      <c r="B50" s="108">
        <f t="shared" si="46"/>
        <v>232</v>
      </c>
      <c r="C50" s="138">
        <v>0</v>
      </c>
      <c r="D50" s="138">
        <v>0</v>
      </c>
      <c r="E50" s="138">
        <v>6</v>
      </c>
      <c r="F50" s="138">
        <v>5</v>
      </c>
      <c r="G50" s="138">
        <v>23</v>
      </c>
      <c r="H50" s="138">
        <v>38</v>
      </c>
      <c r="I50" s="138">
        <v>49</v>
      </c>
      <c r="J50" s="138">
        <v>38</v>
      </c>
      <c r="K50" s="138">
        <v>73</v>
      </c>
      <c r="L50" s="142">
        <f t="shared" si="45"/>
        <v>160</v>
      </c>
      <c r="M50" s="141">
        <f t="shared" si="47"/>
        <v>68.965517241379317</v>
      </c>
      <c r="N50" s="140">
        <f>SUM((D47*D50)+(E47*E50)+(F47*F50)+(G47*G50)+(H47*H50)+(I47*I50)+(J47*J50)+(K47*K50))/(D50+E50+F50+G50+H50+I50+J50+K50)</f>
        <v>3.1314655172413794</v>
      </c>
      <c r="O50" s="141">
        <f t="shared" si="48"/>
        <v>78.286637931034491</v>
      </c>
      <c r="Q50" s="396"/>
      <c r="R50" s="66" t="s">
        <v>3</v>
      </c>
      <c r="S50" s="18">
        <f t="shared" si="49"/>
        <v>0</v>
      </c>
      <c r="T50" s="19">
        <f t="shared" si="49"/>
        <v>0</v>
      </c>
      <c r="U50" s="18">
        <f t="shared" si="49"/>
        <v>42</v>
      </c>
      <c r="V50" s="38">
        <f t="shared" si="49"/>
        <v>22</v>
      </c>
      <c r="W50" s="38">
        <f t="shared" si="49"/>
        <v>18</v>
      </c>
      <c r="X50" s="19">
        <f t="shared" si="49"/>
        <v>9</v>
      </c>
      <c r="Y50" s="18">
        <f t="shared" si="49"/>
        <v>11</v>
      </c>
      <c r="Z50" s="38">
        <f t="shared" si="49"/>
        <v>9</v>
      </c>
      <c r="AA50" s="19">
        <f t="shared" si="49"/>
        <v>4</v>
      </c>
      <c r="AB50" s="66">
        <f>SUM(S50:AA50)</f>
        <v>115</v>
      </c>
      <c r="AC50" s="72">
        <f>SUM((T48*T50)+(U48*U50)+(V48*V50)+(W48*W50)+(X48*X50)+(Y48*Y50)+(Z48*Z50)+(AA48*AA50))/(T50+U50+V50+W50+X50+Y50+Z50+AA50)</f>
        <v>1.8608695652173912</v>
      </c>
      <c r="AD50" s="69">
        <f t="shared" ref="AD50:AD56" si="56">SUM(AC50/4*100)</f>
        <v>46.521739130434781</v>
      </c>
      <c r="AE50" s="221"/>
      <c r="AF50" s="61" t="s">
        <v>3</v>
      </c>
      <c r="AG50" s="18">
        <f t="shared" si="50"/>
        <v>0</v>
      </c>
      <c r="AH50" s="19">
        <f t="shared" si="50"/>
        <v>1</v>
      </c>
      <c r="AI50" s="18">
        <f t="shared" si="50"/>
        <v>4</v>
      </c>
      <c r="AJ50" s="38">
        <f t="shared" si="50"/>
        <v>5</v>
      </c>
      <c r="AK50" s="38">
        <f t="shared" si="50"/>
        <v>13</v>
      </c>
      <c r="AL50" s="19">
        <f t="shared" si="50"/>
        <v>23</v>
      </c>
      <c r="AM50" s="18">
        <f t="shared" si="50"/>
        <v>30</v>
      </c>
      <c r="AN50" s="38">
        <f t="shared" si="50"/>
        <v>13</v>
      </c>
      <c r="AO50" s="19">
        <f t="shared" si="50"/>
        <v>27</v>
      </c>
      <c r="AP50" s="66">
        <f t="shared" si="51"/>
        <v>116</v>
      </c>
      <c r="AQ50" s="72">
        <f>SUM((AH48*AH50)+(AI48*AI50)+(AJ48*AJ50)+(AK48*AK50)+(AL48*AL50)+(AM48*AM50)+(AN48*AN50)+(AO48*AO50))/(AH50+AI50+AJ50+AK50+AL50+AM50+AN50+AO50)</f>
        <v>2.9181034482758621</v>
      </c>
      <c r="AR50" s="69">
        <f t="shared" si="52"/>
        <v>72.952586206896555</v>
      </c>
      <c r="AT50" s="221"/>
      <c r="AU50" s="61" t="s">
        <v>3</v>
      </c>
      <c r="AV50" s="18">
        <f t="shared" si="53"/>
        <v>0</v>
      </c>
      <c r="AW50" s="19">
        <f t="shared" si="53"/>
        <v>1</v>
      </c>
      <c r="AX50" s="18">
        <f t="shared" si="53"/>
        <v>46</v>
      </c>
      <c r="AY50" s="38">
        <f t="shared" si="53"/>
        <v>27</v>
      </c>
      <c r="AZ50" s="38">
        <f t="shared" si="53"/>
        <v>31</v>
      </c>
      <c r="BA50" s="19">
        <f t="shared" si="53"/>
        <v>32</v>
      </c>
      <c r="BB50" s="18">
        <f t="shared" si="53"/>
        <v>41</v>
      </c>
      <c r="BC50" s="38">
        <f t="shared" si="53"/>
        <v>22</v>
      </c>
      <c r="BD50" s="19">
        <f t="shared" si="53"/>
        <v>31</v>
      </c>
      <c r="BE50" s="66">
        <f t="shared" si="54"/>
        <v>231</v>
      </c>
      <c r="BF50" s="72">
        <f>SUM((AW48*AW50)+(AX48*AX50)+(AY48*AY50)+(AZ48*AZ50)+(BA48*BA50)+(BB48*BB50)+(BC48*BC50)+(BD48*BD50))/(AW50+AX50+AY50+AZ50+BA50+BB50+BC50+BD50)</f>
        <v>2.3917748917748916</v>
      </c>
      <c r="BG50" s="69">
        <f t="shared" si="55"/>
        <v>59.794372294372288</v>
      </c>
    </row>
    <row r="51" spans="1:59" ht="21.75" customHeight="1" x14ac:dyDescent="0.2">
      <c r="A51" s="114" t="s">
        <v>73</v>
      </c>
      <c r="B51" s="108">
        <f t="shared" si="46"/>
        <v>232</v>
      </c>
      <c r="C51" s="138">
        <v>0</v>
      </c>
      <c r="D51" s="138">
        <v>1</v>
      </c>
      <c r="E51" s="138">
        <v>0</v>
      </c>
      <c r="F51" s="138">
        <v>0</v>
      </c>
      <c r="G51" s="138">
        <v>1</v>
      </c>
      <c r="H51" s="138">
        <v>3</v>
      </c>
      <c r="I51" s="138">
        <v>18</v>
      </c>
      <c r="J51" s="138">
        <v>55</v>
      </c>
      <c r="K51" s="138">
        <v>154</v>
      </c>
      <c r="L51" s="142">
        <f t="shared" si="45"/>
        <v>227</v>
      </c>
      <c r="M51" s="141">
        <f t="shared" si="47"/>
        <v>97.84482758620689</v>
      </c>
      <c r="N51" s="140">
        <f>SUM((D47*D51)+(E47*E51)+(F47*F51)+(G47*G51)+(H47*H51)+(I47*I51)+(J47*J51)+(K47*K51))/(D51+E51+F51+G51+H51+I51+J51+K51)</f>
        <v>3.7586206896551726</v>
      </c>
      <c r="O51" s="141">
        <f t="shared" si="48"/>
        <v>93.965517241379317</v>
      </c>
      <c r="Q51" s="396"/>
      <c r="R51" s="196" t="s">
        <v>4</v>
      </c>
      <c r="S51" s="24">
        <f t="shared" si="49"/>
        <v>0</v>
      </c>
      <c r="T51" s="25">
        <f t="shared" si="49"/>
        <v>0</v>
      </c>
      <c r="U51" s="24">
        <f t="shared" si="49"/>
        <v>6</v>
      </c>
      <c r="V51" s="26">
        <f t="shared" si="49"/>
        <v>5</v>
      </c>
      <c r="W51" s="26">
        <f t="shared" si="49"/>
        <v>23</v>
      </c>
      <c r="X51" s="25">
        <f t="shared" si="49"/>
        <v>38</v>
      </c>
      <c r="Y51" s="24">
        <f t="shared" si="49"/>
        <v>49</v>
      </c>
      <c r="Z51" s="26">
        <f t="shared" si="49"/>
        <v>38</v>
      </c>
      <c r="AA51" s="25">
        <f t="shared" si="49"/>
        <v>73</v>
      </c>
      <c r="AB51" s="196">
        <f t="shared" ref="AB51" si="57">SUM(S51:AA51)</f>
        <v>232</v>
      </c>
      <c r="AC51" s="72">
        <f>SUM((T48*T51)+(U48*U51)+(V48*V51)+(W48*W51)+(X48*X51)+(Y48*Y51)+(Z48*Z51)+(AA48*AA51))/(T51+U51+V51+W51+X51+Y51+Z51+AA51)</f>
        <v>3.1314655172413794</v>
      </c>
      <c r="AD51" s="69">
        <f t="shared" si="56"/>
        <v>78.286637931034491</v>
      </c>
      <c r="AE51" s="221"/>
      <c r="AF51" s="62" t="s">
        <v>4</v>
      </c>
      <c r="AG51" s="24">
        <f t="shared" si="50"/>
        <v>0</v>
      </c>
      <c r="AH51" s="25">
        <f t="shared" si="50"/>
        <v>0</v>
      </c>
      <c r="AI51" s="24">
        <f t="shared" si="50"/>
        <v>3</v>
      </c>
      <c r="AJ51" s="26">
        <f t="shared" si="50"/>
        <v>6</v>
      </c>
      <c r="AK51" s="26">
        <f t="shared" si="50"/>
        <v>7</v>
      </c>
      <c r="AL51" s="25">
        <f t="shared" si="50"/>
        <v>26</v>
      </c>
      <c r="AM51" s="24">
        <f t="shared" si="50"/>
        <v>24</v>
      </c>
      <c r="AN51" s="26">
        <f t="shared" si="50"/>
        <v>25</v>
      </c>
      <c r="AO51" s="25">
        <f t="shared" si="50"/>
        <v>25</v>
      </c>
      <c r="AP51" s="99">
        <f t="shared" si="51"/>
        <v>116</v>
      </c>
      <c r="AQ51" s="72">
        <f>SUM((AH48*AH51)+(AI48*AI51)+(AJ48*AJ51)+(AK48*AK51)+(AL48*AL51)+(AM48*AM51)+(AN48*AN51)+(AO48*AO51))/(AH51+AI51+AJ51+AK51+AL51+AM51+AN51+AO51)</f>
        <v>3.021551724137931</v>
      </c>
      <c r="AR51" s="69">
        <f t="shared" si="52"/>
        <v>75.53879310344827</v>
      </c>
      <c r="AT51" s="221"/>
      <c r="AU51" s="62" t="s">
        <v>4</v>
      </c>
      <c r="AV51" s="24">
        <f t="shared" si="53"/>
        <v>0</v>
      </c>
      <c r="AW51" s="25">
        <f t="shared" si="53"/>
        <v>0</v>
      </c>
      <c r="AX51" s="24">
        <f t="shared" si="53"/>
        <v>9</v>
      </c>
      <c r="AY51" s="26">
        <f t="shared" si="53"/>
        <v>11</v>
      </c>
      <c r="AZ51" s="26">
        <f t="shared" si="53"/>
        <v>30</v>
      </c>
      <c r="BA51" s="25">
        <f t="shared" si="53"/>
        <v>64</v>
      </c>
      <c r="BB51" s="24">
        <f t="shared" si="53"/>
        <v>73</v>
      </c>
      <c r="BC51" s="26">
        <f t="shared" si="53"/>
        <v>63</v>
      </c>
      <c r="BD51" s="25">
        <f t="shared" si="53"/>
        <v>98</v>
      </c>
      <c r="BE51" s="52">
        <f t="shared" si="54"/>
        <v>348</v>
      </c>
      <c r="BF51" s="72">
        <f>SUM((AW48*AW51)+(AX48*AX51)+(AY48*AY51)+(AZ48*AZ51)+(BA48*BA51)+(BB48*BB51)+(BC48*BC51)+(BD48*BD51))/(AW51+AX51+AY51+AZ51+BA51+BB51+BC51+BD51)</f>
        <v>3.0948275862068964</v>
      </c>
      <c r="BG51" s="69">
        <f t="shared" si="55"/>
        <v>77.370689655172413</v>
      </c>
    </row>
    <row r="52" spans="1:59" ht="21" customHeight="1" x14ac:dyDescent="0.2">
      <c r="A52" s="115" t="s">
        <v>46</v>
      </c>
      <c r="B52" s="108">
        <f t="shared" si="46"/>
        <v>232</v>
      </c>
      <c r="C52" s="138">
        <v>0</v>
      </c>
      <c r="D52" s="138">
        <v>0</v>
      </c>
      <c r="E52" s="138">
        <v>8</v>
      </c>
      <c r="F52" s="138">
        <v>5</v>
      </c>
      <c r="G52" s="138">
        <v>19</v>
      </c>
      <c r="H52" s="138">
        <v>31</v>
      </c>
      <c r="I52" s="138">
        <v>46</v>
      </c>
      <c r="J52" s="138">
        <v>57</v>
      </c>
      <c r="K52" s="138">
        <v>66</v>
      </c>
      <c r="L52" s="142">
        <f t="shared" si="45"/>
        <v>169</v>
      </c>
      <c r="M52" s="141">
        <f t="shared" si="47"/>
        <v>72.84482758620689</v>
      </c>
      <c r="N52" s="140">
        <f>SUM((D47*D52)+(E47*E52)+(F47*F52)+(G47*G52)+(H47*H52)+(I47*I52)+(J47*J52)+(K47*K52))/(D52+E52+F52+G52+H52+I52+J52+K52)</f>
        <v>3.1573275862068964</v>
      </c>
      <c r="O52" s="141">
        <f t="shared" si="48"/>
        <v>78.933189655172413</v>
      </c>
      <c r="Q52" s="396"/>
      <c r="R52" s="200" t="s">
        <v>22</v>
      </c>
      <c r="S52" s="201">
        <f t="shared" si="49"/>
        <v>0</v>
      </c>
      <c r="T52" s="58">
        <f t="shared" si="49"/>
        <v>1</v>
      </c>
      <c r="U52" s="201">
        <f t="shared" si="49"/>
        <v>0</v>
      </c>
      <c r="V52" s="59">
        <f t="shared" si="49"/>
        <v>0</v>
      </c>
      <c r="W52" s="59">
        <f t="shared" si="49"/>
        <v>1</v>
      </c>
      <c r="X52" s="58">
        <f t="shared" si="49"/>
        <v>3</v>
      </c>
      <c r="Y52" s="201">
        <f t="shared" si="49"/>
        <v>18</v>
      </c>
      <c r="Z52" s="59">
        <f t="shared" si="49"/>
        <v>55</v>
      </c>
      <c r="AA52" s="58">
        <f t="shared" si="49"/>
        <v>154</v>
      </c>
      <c r="AB52" s="200">
        <f t="shared" ref="AB52:AB56" si="58">SUM(S52:AA52)</f>
        <v>232</v>
      </c>
      <c r="AC52" s="94">
        <f>SUM((T48*T52)+(U48*U52)+(V48*V52)+(W48*W52)+(X48*X52)+(Y48*Y52)+(Z48*Z52)+(AA48*AA52))/(T52+U52+V52+W52+X52+Y52+Z52+AA52)</f>
        <v>3.7586206896551726</v>
      </c>
      <c r="AD52" s="69">
        <f t="shared" si="56"/>
        <v>93.965517241379317</v>
      </c>
      <c r="AE52" s="221"/>
      <c r="AF52" s="102" t="s">
        <v>22</v>
      </c>
      <c r="AG52" s="157">
        <f t="shared" si="50"/>
        <v>0</v>
      </c>
      <c r="AH52" s="58">
        <f t="shared" si="50"/>
        <v>0</v>
      </c>
      <c r="AI52" s="100">
        <f t="shared" si="50"/>
        <v>0</v>
      </c>
      <c r="AJ52" s="59">
        <f t="shared" si="50"/>
        <v>11</v>
      </c>
      <c r="AK52" s="59">
        <f t="shared" si="50"/>
        <v>17</v>
      </c>
      <c r="AL52" s="58">
        <f t="shared" si="50"/>
        <v>10</v>
      </c>
      <c r="AM52" s="100">
        <f t="shared" si="50"/>
        <v>13</v>
      </c>
      <c r="AN52" s="59">
        <f t="shared" si="50"/>
        <v>26</v>
      </c>
      <c r="AO52" s="58">
        <f t="shared" si="50"/>
        <v>271</v>
      </c>
      <c r="AP52" s="103">
        <f t="shared" ref="AP52:AP56" si="59">SUM(AG52:AO52)</f>
        <v>348</v>
      </c>
      <c r="AQ52" s="94">
        <f>SUM((AH48*AH52)+(AI48*AI52)+(AJ48*AJ52)+(AK48*AK52)+(AL48*AL52)+(AM48*AM52)+(AN48*AN52)+(AO48*AO52))/(AH52+AI52+AJ52+AK52+AL52+AM52+AN52+AO52)</f>
        <v>3.7054597701149423</v>
      </c>
      <c r="AR52" s="69">
        <f t="shared" si="52"/>
        <v>92.636494252873561</v>
      </c>
      <c r="AT52" s="221"/>
      <c r="AU52" s="6" t="s">
        <v>22</v>
      </c>
      <c r="AV52" s="53">
        <f t="shared" si="53"/>
        <v>0</v>
      </c>
      <c r="AW52" s="58">
        <f t="shared" si="53"/>
        <v>1</v>
      </c>
      <c r="AX52" s="53">
        <f t="shared" si="53"/>
        <v>0</v>
      </c>
      <c r="AY52" s="59">
        <f t="shared" si="53"/>
        <v>11</v>
      </c>
      <c r="AZ52" s="59">
        <f t="shared" si="53"/>
        <v>18</v>
      </c>
      <c r="BA52" s="58">
        <f t="shared" si="53"/>
        <v>13</v>
      </c>
      <c r="BB52" s="53">
        <f t="shared" si="53"/>
        <v>31</v>
      </c>
      <c r="BC52" s="59">
        <f t="shared" si="53"/>
        <v>81</v>
      </c>
      <c r="BD52" s="58">
        <f t="shared" si="53"/>
        <v>425</v>
      </c>
      <c r="BE52" s="92">
        <f t="shared" si="54"/>
        <v>580</v>
      </c>
      <c r="BF52" s="94">
        <f>SUM((AW48*AW52)+(AX48*AX52)+(AY48*AY52)+(AZ48*AZ52)+(BA48*BA52)+(BB48*BB52)+(BC48*BC52)+(BD48*BD52))/(AW52+AX52+AY52+AZ52+BA52+BB52+BC52+BD52)</f>
        <v>3.7267241379310345</v>
      </c>
      <c r="BG52" s="69">
        <f t="shared" si="55"/>
        <v>93.168103448275858</v>
      </c>
    </row>
    <row r="53" spans="1:59" ht="21" customHeight="1" x14ac:dyDescent="0.2">
      <c r="A53" s="115" t="s">
        <v>47</v>
      </c>
      <c r="B53" s="108">
        <f t="shared" si="46"/>
        <v>232</v>
      </c>
      <c r="C53" s="138">
        <v>2</v>
      </c>
      <c r="D53" s="138">
        <v>0</v>
      </c>
      <c r="E53" s="138">
        <v>19</v>
      </c>
      <c r="F53" s="138">
        <v>10</v>
      </c>
      <c r="G53" s="138">
        <v>13</v>
      </c>
      <c r="H53" s="138">
        <v>60</v>
      </c>
      <c r="I53" s="138">
        <v>30</v>
      </c>
      <c r="J53" s="138">
        <v>52</v>
      </c>
      <c r="K53" s="138">
        <v>46</v>
      </c>
      <c r="L53" s="142">
        <f t="shared" si="45"/>
        <v>128</v>
      </c>
      <c r="M53" s="141">
        <f t="shared" si="47"/>
        <v>55.652173913043477</v>
      </c>
      <c r="N53" s="140">
        <f>SUM((D47*D53)+(E47*E53)+(F47*F53)+(G47*G53)+(H47*H53)+(I47*I53)+(J47*J53)+(K47*K53))/(D53+E53+F53+G53+H53+I53+J53+K53)</f>
        <v>2.8956521739130436</v>
      </c>
      <c r="O53" s="141">
        <f t="shared" si="48"/>
        <v>72.391304347826093</v>
      </c>
      <c r="Q53" s="396"/>
      <c r="R53" s="196" t="s">
        <v>16</v>
      </c>
      <c r="S53" s="24">
        <f t="shared" si="49"/>
        <v>0</v>
      </c>
      <c r="T53" s="25">
        <f t="shared" si="49"/>
        <v>0</v>
      </c>
      <c r="U53" s="24">
        <f t="shared" si="49"/>
        <v>8</v>
      </c>
      <c r="V53" s="26">
        <f t="shared" si="49"/>
        <v>5</v>
      </c>
      <c r="W53" s="26">
        <f t="shared" si="49"/>
        <v>19</v>
      </c>
      <c r="X53" s="25">
        <f t="shared" si="49"/>
        <v>31</v>
      </c>
      <c r="Y53" s="24">
        <f t="shared" si="49"/>
        <v>46</v>
      </c>
      <c r="Z53" s="26">
        <f t="shared" si="49"/>
        <v>57</v>
      </c>
      <c r="AA53" s="25">
        <f t="shared" si="49"/>
        <v>66</v>
      </c>
      <c r="AB53" s="196">
        <f t="shared" si="58"/>
        <v>232</v>
      </c>
      <c r="AC53" s="72">
        <f>SUM((T48*T53)+(U48*U53)+(V48*V53)+(W48*W53)+(X48*X53)+(Y48*Y53)+(Z48*Z53)+(AA48*AA53))/(T53+U53+V53+W53+X53+Y53+Z53+AA53)</f>
        <v>3.1573275862068964</v>
      </c>
      <c r="AD53" s="69">
        <f t="shared" si="56"/>
        <v>78.933189655172413</v>
      </c>
      <c r="AE53" s="221"/>
      <c r="AF53" s="62" t="s">
        <v>16</v>
      </c>
      <c r="AG53" s="24">
        <f t="shared" si="50"/>
        <v>0</v>
      </c>
      <c r="AH53" s="25">
        <f t="shared" si="50"/>
        <v>0</v>
      </c>
      <c r="AI53" s="24">
        <f t="shared" si="50"/>
        <v>7</v>
      </c>
      <c r="AJ53" s="26">
        <f t="shared" si="50"/>
        <v>8</v>
      </c>
      <c r="AK53" s="26">
        <f t="shared" si="50"/>
        <v>16</v>
      </c>
      <c r="AL53" s="25">
        <f t="shared" si="50"/>
        <v>22</v>
      </c>
      <c r="AM53" s="24">
        <f t="shared" si="50"/>
        <v>32</v>
      </c>
      <c r="AN53" s="26">
        <f t="shared" si="50"/>
        <v>59</v>
      </c>
      <c r="AO53" s="25">
        <f t="shared" si="50"/>
        <v>88</v>
      </c>
      <c r="AP53" s="99">
        <f t="shared" si="59"/>
        <v>232</v>
      </c>
      <c r="AQ53" s="72">
        <f>SUM((AH48*AH53)+(AI48*AI53)+(AJ48*AJ53)+(AK48*AK53)+(AL48*AL53)+(AM48*AM53)+(AN48*AN53)+(AO48*AO53))/(AH53+AI53+AJ53+AK53+AL53+AM53+AN53+AO53)</f>
        <v>3.2780172413793105</v>
      </c>
      <c r="AR53" s="69">
        <f t="shared" si="52"/>
        <v>81.950431034482762</v>
      </c>
      <c r="AT53" s="221"/>
      <c r="AU53" s="62" t="s">
        <v>16</v>
      </c>
      <c r="AV53" s="24">
        <f t="shared" si="53"/>
        <v>0</v>
      </c>
      <c r="AW53" s="25">
        <f t="shared" si="53"/>
        <v>0</v>
      </c>
      <c r="AX53" s="24">
        <f t="shared" si="53"/>
        <v>15</v>
      </c>
      <c r="AY53" s="26">
        <f t="shared" si="53"/>
        <v>13</v>
      </c>
      <c r="AZ53" s="26">
        <f t="shared" si="53"/>
        <v>35</v>
      </c>
      <c r="BA53" s="25">
        <f t="shared" si="53"/>
        <v>53</v>
      </c>
      <c r="BB53" s="24">
        <f t="shared" si="53"/>
        <v>78</v>
      </c>
      <c r="BC53" s="26">
        <f t="shared" si="53"/>
        <v>116</v>
      </c>
      <c r="BD53" s="25">
        <f t="shared" si="53"/>
        <v>154</v>
      </c>
      <c r="BE53" s="52">
        <f t="shared" si="54"/>
        <v>464</v>
      </c>
      <c r="BF53" s="72">
        <f>SUM((AW48*AW53)+(AX48*AX53)+(AY48*AY53)+(AZ48*AZ53)+(BA48*BA53)+(BB48*BB53)+(BC48*BC53)+(BD48*BD53))/(AW53+AX53+AY53+AZ53+BA53+BB53+BC53+BD53)</f>
        <v>3.2176724137931036</v>
      </c>
      <c r="BG53" s="69">
        <f t="shared" si="55"/>
        <v>80.441810344827587</v>
      </c>
    </row>
    <row r="54" spans="1:59" ht="21.75" customHeight="1" x14ac:dyDescent="0.2">
      <c r="A54" s="115" t="s">
        <v>74</v>
      </c>
      <c r="B54" s="108">
        <f t="shared" si="46"/>
        <v>116</v>
      </c>
      <c r="C54" s="138">
        <v>0</v>
      </c>
      <c r="D54" s="138">
        <v>0</v>
      </c>
      <c r="E54" s="138">
        <v>0</v>
      </c>
      <c r="F54" s="138">
        <v>0</v>
      </c>
      <c r="G54" s="138">
        <v>0</v>
      </c>
      <c r="H54" s="138">
        <v>0</v>
      </c>
      <c r="I54" s="138">
        <v>1</v>
      </c>
      <c r="J54" s="138">
        <v>14</v>
      </c>
      <c r="K54" s="138">
        <v>101</v>
      </c>
      <c r="L54" s="142">
        <f t="shared" si="45"/>
        <v>116</v>
      </c>
      <c r="M54" s="141">
        <f t="shared" si="47"/>
        <v>100</v>
      </c>
      <c r="N54" s="140">
        <f>SUM((D47*D54)+(E47*E54)+(F47*F54)+(G47*G54)+(H47*H54)+(I47*I54)+(J47*J54)+(K47*K54))/(D54+E54+F54+G54+H54+I54+J54+K54)</f>
        <v>3.9310344827586206</v>
      </c>
      <c r="O54" s="141">
        <f t="shared" si="48"/>
        <v>98.275862068965509</v>
      </c>
      <c r="Q54" s="396"/>
      <c r="R54" s="196" t="s">
        <v>5</v>
      </c>
      <c r="S54" s="18">
        <f t="shared" si="49"/>
        <v>2</v>
      </c>
      <c r="T54" s="19">
        <f t="shared" si="49"/>
        <v>0</v>
      </c>
      <c r="U54" s="18">
        <f t="shared" si="49"/>
        <v>19</v>
      </c>
      <c r="V54" s="38">
        <f t="shared" si="49"/>
        <v>10</v>
      </c>
      <c r="W54" s="38">
        <f t="shared" si="49"/>
        <v>13</v>
      </c>
      <c r="X54" s="19">
        <f t="shared" si="49"/>
        <v>60</v>
      </c>
      <c r="Y54" s="18">
        <f t="shared" si="49"/>
        <v>30</v>
      </c>
      <c r="Z54" s="38">
        <f t="shared" si="49"/>
        <v>52</v>
      </c>
      <c r="AA54" s="19">
        <f t="shared" si="49"/>
        <v>46</v>
      </c>
      <c r="AB54" s="66">
        <f t="shared" si="58"/>
        <v>232</v>
      </c>
      <c r="AC54" s="72">
        <f>SUM((T48*T54)+(U48*U54)+(V48*V54)+(W48*W54)+(X48*X54)+(Y48*Y54)+(Z48*Z54)+(AA48*AA54))/(T54+U54+V54+W54+X54+Y54+Z54+AA54)</f>
        <v>2.8956521739130436</v>
      </c>
      <c r="AD54" s="69">
        <f t="shared" si="56"/>
        <v>72.391304347826093</v>
      </c>
      <c r="AE54" s="221"/>
      <c r="AF54" s="62" t="s">
        <v>5</v>
      </c>
      <c r="AG54" s="18">
        <f t="shared" si="50"/>
        <v>2</v>
      </c>
      <c r="AH54" s="19">
        <f t="shared" si="50"/>
        <v>0</v>
      </c>
      <c r="AI54" s="18">
        <f t="shared" si="50"/>
        <v>25</v>
      </c>
      <c r="AJ54" s="38">
        <f t="shared" si="50"/>
        <v>5</v>
      </c>
      <c r="AK54" s="38">
        <f t="shared" si="50"/>
        <v>4</v>
      </c>
      <c r="AL54" s="19">
        <f t="shared" si="50"/>
        <v>12</v>
      </c>
      <c r="AM54" s="18">
        <f t="shared" si="50"/>
        <v>35</v>
      </c>
      <c r="AN54" s="38">
        <f t="shared" si="50"/>
        <v>43</v>
      </c>
      <c r="AO54" s="19">
        <f t="shared" si="50"/>
        <v>106</v>
      </c>
      <c r="AP54" s="66">
        <f t="shared" si="59"/>
        <v>232</v>
      </c>
      <c r="AQ54" s="72">
        <f>SUM((AH48*AH54)+(AI48*AI54)+(AJ48*AJ54)+(AK48*AK54)+(AL48*AL54)+(AM48*AM54)+(AN48*AN54)+(AO48*AO54))/(AH54+AI54+AJ54+AK54+AL54+AM54+AN54+AO54)</f>
        <v>3.2608695652173911</v>
      </c>
      <c r="AR54" s="69">
        <f t="shared" si="52"/>
        <v>81.521739130434781</v>
      </c>
      <c r="AT54" s="221"/>
      <c r="AU54" s="62" t="s">
        <v>5</v>
      </c>
      <c r="AV54" s="18">
        <f t="shared" si="53"/>
        <v>4</v>
      </c>
      <c r="AW54" s="19">
        <f t="shared" si="53"/>
        <v>0</v>
      </c>
      <c r="AX54" s="18">
        <f t="shared" si="53"/>
        <v>44</v>
      </c>
      <c r="AY54" s="38">
        <f t="shared" si="53"/>
        <v>15</v>
      </c>
      <c r="AZ54" s="38">
        <f t="shared" si="53"/>
        <v>17</v>
      </c>
      <c r="BA54" s="19">
        <f t="shared" si="53"/>
        <v>72</v>
      </c>
      <c r="BB54" s="18">
        <f t="shared" si="53"/>
        <v>65</v>
      </c>
      <c r="BC54" s="38">
        <f t="shared" si="53"/>
        <v>95</v>
      </c>
      <c r="BD54" s="19">
        <f t="shared" si="53"/>
        <v>152</v>
      </c>
      <c r="BE54" s="66">
        <f t="shared" si="54"/>
        <v>464</v>
      </c>
      <c r="BF54" s="72">
        <f>SUM((AW48*AW54)+(AX48*AX54)+(AY48*AY54)+(AZ48*AZ54)+(BA48*BA54)+(BB48*BB54)+(BC48*BC54)+(BD48*BD54))/(AW54+AX54+AY54+AZ54+BA54+BB54+BC54+BD54)</f>
        <v>3.0782608695652174</v>
      </c>
      <c r="BG54" s="69">
        <f t="shared" si="55"/>
        <v>76.956521739130437</v>
      </c>
    </row>
    <row r="55" spans="1:59" ht="21" customHeight="1" x14ac:dyDescent="0.2">
      <c r="A55" s="115" t="s">
        <v>48</v>
      </c>
      <c r="B55" s="108">
        <f t="shared" si="46"/>
        <v>231</v>
      </c>
      <c r="C55" s="138">
        <v>1</v>
      </c>
      <c r="D55" s="138">
        <v>2</v>
      </c>
      <c r="E55" s="138">
        <v>27</v>
      </c>
      <c r="F55" s="138">
        <v>20</v>
      </c>
      <c r="G55" s="138">
        <v>30</v>
      </c>
      <c r="H55" s="138">
        <v>25</v>
      </c>
      <c r="I55" s="138">
        <v>22</v>
      </c>
      <c r="J55" s="138">
        <v>35</v>
      </c>
      <c r="K55" s="138">
        <v>69</v>
      </c>
      <c r="L55" s="142">
        <f t="shared" si="45"/>
        <v>126</v>
      </c>
      <c r="M55" s="141">
        <f t="shared" si="47"/>
        <v>54.782608695652172</v>
      </c>
      <c r="N55" s="140">
        <f>SUM((D47*D55)+(E47*E55)+(F47*F55)+(G47*G55)+(H47*H55)+(I47*I55)+(J47*J55)+(K47*K55))/(D55+E55+F55+G55+H55+I55+J55+K55)</f>
        <v>2.8</v>
      </c>
      <c r="O55" s="141">
        <f t="shared" si="48"/>
        <v>70</v>
      </c>
      <c r="Q55" s="396"/>
      <c r="R55" s="199" t="s">
        <v>23</v>
      </c>
      <c r="S55" s="18">
        <f t="shared" si="49"/>
        <v>0</v>
      </c>
      <c r="T55" s="19">
        <f t="shared" si="49"/>
        <v>0</v>
      </c>
      <c r="U55" s="18">
        <f t="shared" si="49"/>
        <v>0</v>
      </c>
      <c r="V55" s="38">
        <f t="shared" si="49"/>
        <v>0</v>
      </c>
      <c r="W55" s="38">
        <f t="shared" si="49"/>
        <v>0</v>
      </c>
      <c r="X55" s="19">
        <f t="shared" si="49"/>
        <v>0</v>
      </c>
      <c r="Y55" s="18">
        <f t="shared" si="49"/>
        <v>1</v>
      </c>
      <c r="Z55" s="38">
        <f t="shared" si="49"/>
        <v>14</v>
      </c>
      <c r="AA55" s="19">
        <f t="shared" si="49"/>
        <v>101</v>
      </c>
      <c r="AB55" s="66">
        <f t="shared" si="58"/>
        <v>116</v>
      </c>
      <c r="AC55" s="72">
        <f>SUM((T48*T55)+(U48*U55)+(V48*V55)+(W48*W55)+(X48*X55)+(Y48*Y55)+(Z48*Z55)+(AA48*AA55))/(T55+U55+V55+W55+X55+Y55+Z55+AA55)</f>
        <v>3.9310344827586206</v>
      </c>
      <c r="AD55" s="69">
        <f t="shared" si="56"/>
        <v>98.275862068965509</v>
      </c>
      <c r="AE55" s="221"/>
      <c r="AF55" s="101" t="s">
        <v>23</v>
      </c>
      <c r="AG55" s="18">
        <f t="shared" si="50"/>
        <v>0</v>
      </c>
      <c r="AH55" s="19">
        <f t="shared" si="50"/>
        <v>0</v>
      </c>
      <c r="AI55" s="18">
        <f t="shared" si="50"/>
        <v>0</v>
      </c>
      <c r="AJ55" s="38">
        <f t="shared" si="50"/>
        <v>0</v>
      </c>
      <c r="AK55" s="38">
        <f t="shared" si="50"/>
        <v>0</v>
      </c>
      <c r="AL55" s="19">
        <f t="shared" si="50"/>
        <v>0</v>
      </c>
      <c r="AM55" s="18">
        <f t="shared" si="50"/>
        <v>2</v>
      </c>
      <c r="AN55" s="38">
        <f t="shared" si="50"/>
        <v>14</v>
      </c>
      <c r="AO55" s="19">
        <f t="shared" si="50"/>
        <v>100</v>
      </c>
      <c r="AP55" s="66">
        <f t="shared" si="59"/>
        <v>116</v>
      </c>
      <c r="AQ55" s="72">
        <f>SUM((AH48*AH55)+(AI48*AI55)+(AJ48*AJ55)+(AK48*AK55)+(AL48*AL55)+(AM48*AM55)+(AN48*AN55)+(AO48*AO55))/(AH55+AI55+AJ55+AK55+AL55+AM55+AN55+AO55)</f>
        <v>3.9224137931034484</v>
      </c>
      <c r="AR55" s="69">
        <f t="shared" si="52"/>
        <v>98.060344827586206</v>
      </c>
      <c r="AT55" s="221"/>
      <c r="AU55" s="63" t="s">
        <v>23</v>
      </c>
      <c r="AV55" s="18">
        <f t="shared" si="53"/>
        <v>0</v>
      </c>
      <c r="AW55" s="19">
        <f t="shared" si="53"/>
        <v>0</v>
      </c>
      <c r="AX55" s="18">
        <f t="shared" si="53"/>
        <v>0</v>
      </c>
      <c r="AY55" s="38">
        <f t="shared" si="53"/>
        <v>0</v>
      </c>
      <c r="AZ55" s="38">
        <f t="shared" si="53"/>
        <v>0</v>
      </c>
      <c r="BA55" s="19">
        <f t="shared" si="53"/>
        <v>0</v>
      </c>
      <c r="BB55" s="18">
        <f t="shared" si="53"/>
        <v>3</v>
      </c>
      <c r="BC55" s="38">
        <f t="shared" si="53"/>
        <v>28</v>
      </c>
      <c r="BD55" s="19">
        <f t="shared" si="53"/>
        <v>201</v>
      </c>
      <c r="BE55" s="66">
        <f t="shared" si="54"/>
        <v>232</v>
      </c>
      <c r="BF55" s="72">
        <f>SUM((AW48*AW55)+(AX48*AX55)+(AY48*AY55)+(AZ48*AZ55)+(BA48*BA55)+(BB48*BB55)+(BC48*BC55)+(BD48*BD55))/(AW55+AX55+AY55+AZ55+BA55+BB55+BC55+BD55)</f>
        <v>3.9267241379310347</v>
      </c>
      <c r="BG55" s="69">
        <f t="shared" si="55"/>
        <v>98.168103448275872</v>
      </c>
    </row>
    <row r="56" spans="1:59" ht="21" customHeight="1" thickBot="1" x14ac:dyDescent="0.25">
      <c r="A56" s="165"/>
      <c r="B56" s="166">
        <f>SUM(B48:B55)</f>
        <v>1590</v>
      </c>
      <c r="C56" s="163"/>
      <c r="D56" s="163"/>
      <c r="E56" s="163"/>
      <c r="F56" s="163"/>
      <c r="G56" s="163"/>
      <c r="H56" s="163"/>
      <c r="I56" s="163"/>
      <c r="J56" s="163"/>
      <c r="K56" s="164"/>
      <c r="L56" s="167">
        <f>SUM(L48:L55)</f>
        <v>1068</v>
      </c>
      <c r="M56" s="168">
        <f>SUM((L56/((B56)-(C48+C49+C50+C51+C52+C53+C54+C55))*100))</f>
        <v>67.296786389413981</v>
      </c>
      <c r="N56" s="143">
        <f>SUM(N48:N55)/8</f>
        <v>3.0546837518740628</v>
      </c>
      <c r="O56" s="144">
        <f>SUM(O48:O55)/8</f>
        <v>76.367093796851577</v>
      </c>
      <c r="Q56" s="396"/>
      <c r="R56" s="199" t="s">
        <v>11</v>
      </c>
      <c r="S56" s="89">
        <f t="shared" si="49"/>
        <v>1</v>
      </c>
      <c r="T56" s="90">
        <f t="shared" si="49"/>
        <v>2</v>
      </c>
      <c r="U56" s="89">
        <f t="shared" si="49"/>
        <v>27</v>
      </c>
      <c r="V56" s="91">
        <f t="shared" si="49"/>
        <v>20</v>
      </c>
      <c r="W56" s="91">
        <f t="shared" si="49"/>
        <v>30</v>
      </c>
      <c r="X56" s="90">
        <f t="shared" si="49"/>
        <v>25</v>
      </c>
      <c r="Y56" s="89">
        <f t="shared" si="49"/>
        <v>22</v>
      </c>
      <c r="Z56" s="91">
        <f t="shared" si="49"/>
        <v>35</v>
      </c>
      <c r="AA56" s="90">
        <f t="shared" si="49"/>
        <v>69</v>
      </c>
      <c r="AB56" s="93">
        <f t="shared" si="58"/>
        <v>231</v>
      </c>
      <c r="AC56" s="95">
        <f>SUM((T48*T56)+(U48*U56)+(V48*V56)+(W48*W56)+(X48*X56)+(Y48*Y56)+(Z48*Z56)+(AA48*AA56))/(T56+U56+V56+W56+X56+Y56+Z56+AA56)</f>
        <v>2.8</v>
      </c>
      <c r="AD56" s="73">
        <f t="shared" si="56"/>
        <v>70</v>
      </c>
      <c r="AE56" s="221"/>
      <c r="AF56" s="101" t="s">
        <v>11</v>
      </c>
      <c r="AG56" s="89">
        <f t="shared" si="50"/>
        <v>2</v>
      </c>
      <c r="AH56" s="90">
        <f t="shared" si="50"/>
        <v>3</v>
      </c>
      <c r="AI56" s="89">
        <f t="shared" si="50"/>
        <v>28</v>
      </c>
      <c r="AJ56" s="91">
        <f t="shared" si="50"/>
        <v>8</v>
      </c>
      <c r="AK56" s="91">
        <f t="shared" si="50"/>
        <v>17</v>
      </c>
      <c r="AL56" s="90">
        <f t="shared" si="50"/>
        <v>26</v>
      </c>
      <c r="AM56" s="89">
        <f t="shared" si="50"/>
        <v>37</v>
      </c>
      <c r="AN56" s="91">
        <f t="shared" si="50"/>
        <v>42</v>
      </c>
      <c r="AO56" s="90">
        <f t="shared" si="50"/>
        <v>69</v>
      </c>
      <c r="AP56" s="93">
        <f t="shared" si="59"/>
        <v>232</v>
      </c>
      <c r="AQ56" s="95">
        <f>SUM((AH48*AH56)+(AI48*AI56)+(AJ48*AJ56)+(AK48*AK56)+(AL48*AL56)+(AM48*AM56)+(AN48*AN56)+(AO48*AO56))/(AH56+AI56+AJ56+AK56+AL56+AM56+AN56+AO56)</f>
        <v>2.9260869565217393</v>
      </c>
      <c r="AR56" s="73">
        <f t="shared" si="52"/>
        <v>73.152173913043484</v>
      </c>
      <c r="AT56" s="221"/>
      <c r="AU56" s="63" t="s">
        <v>11</v>
      </c>
      <c r="AV56" s="89">
        <f t="shared" si="53"/>
        <v>3</v>
      </c>
      <c r="AW56" s="90">
        <f t="shared" si="53"/>
        <v>5</v>
      </c>
      <c r="AX56" s="89">
        <f t="shared" si="53"/>
        <v>55</v>
      </c>
      <c r="AY56" s="91">
        <f t="shared" si="53"/>
        <v>28</v>
      </c>
      <c r="AZ56" s="91">
        <f t="shared" si="53"/>
        <v>47</v>
      </c>
      <c r="BA56" s="90">
        <f t="shared" si="53"/>
        <v>51</v>
      </c>
      <c r="BB56" s="89">
        <f t="shared" si="53"/>
        <v>59</v>
      </c>
      <c r="BC56" s="91">
        <f t="shared" si="53"/>
        <v>77</v>
      </c>
      <c r="BD56" s="90">
        <f t="shared" si="53"/>
        <v>138</v>
      </c>
      <c r="BE56" s="93">
        <f t="shared" si="54"/>
        <v>463</v>
      </c>
      <c r="BF56" s="95">
        <f>SUM((AW48*AW56)+(AX48*AX56)+(AY48*AY56)+(AZ48*AZ56)+(BA48*BA56)+(BB48*BB56)+(BC48*BC56)+(BD48*BD56))/(AW56+AX56+AY56+AZ56+BA56+BB56+BC56+BD56)</f>
        <v>2.8630434782608694</v>
      </c>
      <c r="BG56" s="73">
        <f t="shared" si="55"/>
        <v>71.576086956521735</v>
      </c>
    </row>
    <row r="57" spans="1:59" ht="21" customHeight="1" x14ac:dyDescent="0.2">
      <c r="A57" s="362" t="s">
        <v>49</v>
      </c>
      <c r="B57" s="348"/>
      <c r="C57" s="169" t="s">
        <v>9</v>
      </c>
      <c r="D57" s="170">
        <v>0</v>
      </c>
      <c r="E57" s="170">
        <v>1</v>
      </c>
      <c r="F57" s="170">
        <v>1.5</v>
      </c>
      <c r="G57" s="170">
        <v>2</v>
      </c>
      <c r="H57" s="170">
        <v>2.5</v>
      </c>
      <c r="I57" s="170">
        <v>3</v>
      </c>
      <c r="J57" s="170">
        <v>3.5</v>
      </c>
      <c r="K57" s="170">
        <v>4</v>
      </c>
      <c r="L57" s="171"/>
      <c r="M57" s="172"/>
      <c r="N57" s="145"/>
      <c r="O57" s="146"/>
      <c r="Q57" s="396"/>
      <c r="R57" s="223" t="s">
        <v>6</v>
      </c>
      <c r="S57" s="20">
        <f t="shared" ref="S57:AB57" si="60">SUM(S49:S56)</f>
        <v>3</v>
      </c>
      <c r="T57" s="21">
        <f t="shared" si="60"/>
        <v>4</v>
      </c>
      <c r="U57" s="20">
        <f t="shared" si="60"/>
        <v>115</v>
      </c>
      <c r="V57" s="22">
        <f t="shared" si="60"/>
        <v>66</v>
      </c>
      <c r="W57" s="22">
        <f t="shared" si="60"/>
        <v>127</v>
      </c>
      <c r="X57" s="21">
        <f t="shared" si="60"/>
        <v>207</v>
      </c>
      <c r="Y57" s="20">
        <f t="shared" si="60"/>
        <v>212</v>
      </c>
      <c r="Z57" s="22">
        <f t="shared" si="60"/>
        <v>308</v>
      </c>
      <c r="AA57" s="21">
        <f t="shared" si="60"/>
        <v>548</v>
      </c>
      <c r="AB57" s="223">
        <f t="shared" si="60"/>
        <v>1590</v>
      </c>
      <c r="AC57" s="392">
        <f>SUM((T48*T57)+(U48*U57)+(V48*V57)+(W48*W57)+(X48*X57)+(Y48*Y57)+(Z48*Z57)+(AA48*AA57))/(T57+U57+V57+W57+X57+Y57+Z57+AA57)</f>
        <v>3.0822306238185253</v>
      </c>
      <c r="AD57" s="230">
        <f>SUM(AC57/4*100)</f>
        <v>77.055765595463129</v>
      </c>
      <c r="AE57" s="221"/>
      <c r="AF57" s="317" t="s">
        <v>6</v>
      </c>
      <c r="AG57" s="20">
        <f t="shared" ref="AG57:AP57" si="61">SUM(AG49:AG56)</f>
        <v>4</v>
      </c>
      <c r="AH57" s="21">
        <f t="shared" si="61"/>
        <v>4</v>
      </c>
      <c r="AI57" s="20">
        <f t="shared" si="61"/>
        <v>70</v>
      </c>
      <c r="AJ57" s="22">
        <f t="shared" si="61"/>
        <v>52</v>
      </c>
      <c r="AK57" s="22">
        <f t="shared" si="61"/>
        <v>91</v>
      </c>
      <c r="AL57" s="21">
        <f t="shared" si="61"/>
        <v>140</v>
      </c>
      <c r="AM57" s="20">
        <f t="shared" si="61"/>
        <v>201</v>
      </c>
      <c r="AN57" s="22">
        <f t="shared" si="61"/>
        <v>237</v>
      </c>
      <c r="AO57" s="21">
        <f t="shared" si="61"/>
        <v>709</v>
      </c>
      <c r="AP57" s="225">
        <f t="shared" si="61"/>
        <v>1508</v>
      </c>
      <c r="AQ57" s="227">
        <f>SUM((AH48*AH57)+(AI48*AI57)+(AJ48*AJ57)+(AK48*AK57)+(AL48*AL57)+(AM48*AM57)+(AN48*AN57)+(AO48*AO57))/(AH57+AI57+AJ57+AK57+AL57+AM57+AN57+AO57)</f>
        <v>3.2902260638297873</v>
      </c>
      <c r="AR57" s="230">
        <f>SUM(AQ57/4*100)</f>
        <v>82.255651595744681</v>
      </c>
      <c r="AT57" s="221"/>
      <c r="AU57" s="317" t="s">
        <v>6</v>
      </c>
      <c r="AV57" s="20">
        <f t="shared" ref="AV57:BE57" si="62">SUM(AV49:AV56)</f>
        <v>7</v>
      </c>
      <c r="AW57" s="21">
        <f t="shared" si="62"/>
        <v>8</v>
      </c>
      <c r="AX57" s="20">
        <f t="shared" si="62"/>
        <v>185</v>
      </c>
      <c r="AY57" s="22">
        <f t="shared" si="62"/>
        <v>118</v>
      </c>
      <c r="AZ57" s="22">
        <f t="shared" si="62"/>
        <v>218</v>
      </c>
      <c r="BA57" s="21">
        <f t="shared" si="62"/>
        <v>347</v>
      </c>
      <c r="BB57" s="20">
        <f t="shared" si="62"/>
        <v>413</v>
      </c>
      <c r="BC57" s="22">
        <f t="shared" si="62"/>
        <v>545</v>
      </c>
      <c r="BD57" s="21">
        <f t="shared" si="62"/>
        <v>1257</v>
      </c>
      <c r="BE57" s="225">
        <f t="shared" si="62"/>
        <v>3098</v>
      </c>
      <c r="BF57" s="227">
        <f>SUM((AW48*AW57)+(AX48*AX57)+(AY48*AY57)+(AZ48*AZ57)+(BA48*BA57)+(BB48*BB57)+(BC48*BC57)+(BD48*BD57))/(AW57+AX57+AY57+AZ57+BA57+BB57+BC57+BD57)</f>
        <v>3.1834357813005498</v>
      </c>
      <c r="BG57" s="230">
        <f>SUM(BF57/4*100)</f>
        <v>79.585894532513748</v>
      </c>
    </row>
    <row r="58" spans="1:59" ht="21.75" customHeight="1" x14ac:dyDescent="0.2">
      <c r="A58" s="114" t="s">
        <v>43</v>
      </c>
      <c r="B58" s="108">
        <f t="shared" ref="B58:B65" si="63">SUM(C58:K58)</f>
        <v>116</v>
      </c>
      <c r="C58" s="138">
        <v>0</v>
      </c>
      <c r="D58" s="138">
        <v>0</v>
      </c>
      <c r="E58" s="138">
        <v>3</v>
      </c>
      <c r="F58" s="138">
        <v>9</v>
      </c>
      <c r="G58" s="138">
        <v>17</v>
      </c>
      <c r="H58" s="138">
        <v>21</v>
      </c>
      <c r="I58" s="138">
        <v>28</v>
      </c>
      <c r="J58" s="138">
        <v>15</v>
      </c>
      <c r="K58" s="138">
        <v>23</v>
      </c>
      <c r="L58" s="142">
        <f t="shared" ref="L58:L65" si="64">SUM(I58+J58+K58)</f>
        <v>66</v>
      </c>
      <c r="M58" s="141">
        <f>SUM(L58/(D58+E58+F58+G58+H58+I58+J58+K58)*100)</f>
        <v>56.896551724137936</v>
      </c>
      <c r="N58" s="140">
        <f>SUM((D57*D58)+(E57*E58)+(F57*F58)+(G57*G58)+(H57*H58)+(I57*I58)+(J57*J58)+(K57*K58))/(D58+E58+F58+G58+H58+I58+J58+K58)</f>
        <v>2.8577586206896552</v>
      </c>
      <c r="O58" s="141">
        <f>SUM(N58/4*100)</f>
        <v>71.443965517241381</v>
      </c>
      <c r="Q58" s="396"/>
      <c r="R58" s="224"/>
      <c r="S58" s="233">
        <f>SUM(S57+T57)</f>
        <v>7</v>
      </c>
      <c r="T58" s="234"/>
      <c r="U58" s="233">
        <f>SUM(U57+V57+W57+X57)</f>
        <v>515</v>
      </c>
      <c r="V58" s="235"/>
      <c r="W58" s="235"/>
      <c r="X58" s="234"/>
      <c r="Y58" s="233">
        <f>SUM(Y57+Z57+AA57)</f>
        <v>1068</v>
      </c>
      <c r="Z58" s="235"/>
      <c r="AA58" s="234"/>
      <c r="AB58" s="224"/>
      <c r="AC58" s="393"/>
      <c r="AD58" s="231"/>
      <c r="AE58" s="221"/>
      <c r="AF58" s="318"/>
      <c r="AG58" s="233">
        <f>SUM(AG57+AH57)</f>
        <v>8</v>
      </c>
      <c r="AH58" s="234"/>
      <c r="AI58" s="233">
        <f>SUM(AI57+AJ57+AK57+AL57)</f>
        <v>353</v>
      </c>
      <c r="AJ58" s="235"/>
      <c r="AK58" s="235"/>
      <c r="AL58" s="234"/>
      <c r="AM58" s="233">
        <f>SUM(AM57+AN57+AO57)</f>
        <v>1147</v>
      </c>
      <c r="AN58" s="235"/>
      <c r="AO58" s="234"/>
      <c r="AP58" s="226"/>
      <c r="AQ58" s="228"/>
      <c r="AR58" s="231"/>
      <c r="AT58" s="221"/>
      <c r="AU58" s="318"/>
      <c r="AV58" s="233">
        <f>SUM(AV57+AW57)</f>
        <v>15</v>
      </c>
      <c r="AW58" s="234"/>
      <c r="AX58" s="233">
        <f>SUM(AX57+AY57+AZ57+BA57)</f>
        <v>868</v>
      </c>
      <c r="AY58" s="235"/>
      <c r="AZ58" s="235"/>
      <c r="BA58" s="234"/>
      <c r="BB58" s="233">
        <f>SUM(BB57+BC57+BD57)</f>
        <v>2215</v>
      </c>
      <c r="BC58" s="235"/>
      <c r="BD58" s="234"/>
      <c r="BE58" s="226"/>
      <c r="BF58" s="228"/>
      <c r="BG58" s="231"/>
    </row>
    <row r="59" spans="1:59" ht="21" customHeight="1" x14ac:dyDescent="0.2">
      <c r="A59" s="114" t="s">
        <v>44</v>
      </c>
      <c r="B59" s="108">
        <f t="shared" si="63"/>
        <v>116</v>
      </c>
      <c r="C59" s="138">
        <v>0</v>
      </c>
      <c r="D59" s="138">
        <v>1</v>
      </c>
      <c r="E59" s="138">
        <v>4</v>
      </c>
      <c r="F59" s="138">
        <v>5</v>
      </c>
      <c r="G59" s="138">
        <v>13</v>
      </c>
      <c r="H59" s="138">
        <v>23</v>
      </c>
      <c r="I59" s="138">
        <v>30</v>
      </c>
      <c r="J59" s="138">
        <v>13</v>
      </c>
      <c r="K59" s="138">
        <v>27</v>
      </c>
      <c r="L59" s="142">
        <f t="shared" si="64"/>
        <v>70</v>
      </c>
      <c r="M59" s="141">
        <f t="shared" ref="M59:M65" si="65">SUM(L59/(D59+E59+F59+G59+H59+I59+J59+K59)*100)</f>
        <v>60.344827586206897</v>
      </c>
      <c r="N59" s="140">
        <f>SUM((D57*D59)+(E57*E59)+(F57*F59)+(G57*G59)+(H57*H59)+(I57*I59)+(J57*J59)+(K57*K59))/(D59+E59+F59+G59+H59+I59+J59+K59)</f>
        <v>2.9181034482758621</v>
      </c>
      <c r="O59" s="141">
        <f t="shared" ref="O59:O65" si="66">SUM(N59/4*100)</f>
        <v>72.952586206896555</v>
      </c>
      <c r="Q59" s="396"/>
      <c r="R59" s="195" t="s">
        <v>7</v>
      </c>
      <c r="S59" s="49">
        <f>SUM(S57/((AB57)-(S57)))</f>
        <v>1.890359168241966E-3</v>
      </c>
      <c r="T59" s="50">
        <f>SUM(T57/((AB57)-(S57)))</f>
        <v>2.520478890989288E-3</v>
      </c>
      <c r="U59" s="49">
        <f>SUM(U57/((AB57)-(S57)))</f>
        <v>7.2463768115942032E-2</v>
      </c>
      <c r="V59" s="39">
        <f>SUM(V57/((AB57)-(S57)))</f>
        <v>4.1587901701323253E-2</v>
      </c>
      <c r="W59" s="39">
        <f>SUM(W57/((AB57)-(S57)))</f>
        <v>8.0025204788909898E-2</v>
      </c>
      <c r="X59" s="50">
        <f>SUM(X57/((AB57)-(S57)))</f>
        <v>0.13043478260869565</v>
      </c>
      <c r="Y59" s="49">
        <f>SUM(Y57/((AB57)-(S57)))</f>
        <v>0.13358538122243227</v>
      </c>
      <c r="Z59" s="39">
        <f>SUM(Z57/((AB57)-(S57)))</f>
        <v>0.19407687460617518</v>
      </c>
      <c r="AA59" s="50">
        <f>SUM(AA57/((AB57)-(S57)))</f>
        <v>0.34530560806553245</v>
      </c>
      <c r="AB59" s="390">
        <f>SUM(T60+U60+Y60)</f>
        <v>1</v>
      </c>
      <c r="AC59" s="393" t="e">
        <f>SUM((#REF!*T59)+(#REF!*U59)+(#REF!*V59)+(#REF!*W59)+(#REF!*X59)+(#REF!*Y59)+(#REF!*Z59)+(#REF!*AA59))/(T59+U59+V59+W59+X59+Y59+Z59+AA59)</f>
        <v>#REF!</v>
      </c>
      <c r="AD59" s="231"/>
      <c r="AE59" s="221"/>
      <c r="AF59" s="44" t="s">
        <v>7</v>
      </c>
      <c r="AG59" s="49">
        <f>SUM(AG57/((AP57)-(AG57)))</f>
        <v>2.6595744680851063E-3</v>
      </c>
      <c r="AH59" s="50">
        <f>SUM(AH57/((AP57)-(AG57)))</f>
        <v>2.6595744680851063E-3</v>
      </c>
      <c r="AI59" s="49">
        <f>SUM(AI57/((AP57)-(AG57)))</f>
        <v>4.6542553191489359E-2</v>
      </c>
      <c r="AJ59" s="39">
        <f>SUM(AJ57/((AP57)-(AG57)))</f>
        <v>3.4574468085106384E-2</v>
      </c>
      <c r="AK59" s="39">
        <f>SUM(AK57/((AP57)-(AG57)))</f>
        <v>6.0505319148936171E-2</v>
      </c>
      <c r="AL59" s="50">
        <f>SUM(AL57/((AP57)-(AG57)))</f>
        <v>9.3085106382978719E-2</v>
      </c>
      <c r="AM59" s="49">
        <f>SUM(AM57/((AP57)-(AG57)))</f>
        <v>0.13364361702127658</v>
      </c>
      <c r="AN59" s="39">
        <f>SUM(AN57/((AP57)-(AG57)))</f>
        <v>0.15757978723404256</v>
      </c>
      <c r="AO59" s="50">
        <f>SUM(AO57/((AP57)-(AG57)))</f>
        <v>0.47140957446808512</v>
      </c>
      <c r="AP59" s="236">
        <f>SUM(AH60+AI60+AM60)</f>
        <v>1</v>
      </c>
      <c r="AQ59" s="228" t="e">
        <f>SUM((#REF!*AH59)+(#REF!*AI59)+(#REF!*AJ59)+(#REF!*AK59)+(#REF!*AL59)+(#REF!*AM59)+(#REF!*AN59)+(#REF!*AO59))/(AH59+AI59+AJ59+AK59+AL59+AM59+AN59+AO59)</f>
        <v>#REF!</v>
      </c>
      <c r="AR59" s="231"/>
      <c r="AT59" s="221"/>
      <c r="AU59" s="44" t="s">
        <v>7</v>
      </c>
      <c r="AV59" s="49">
        <f>SUM(AV57/((BE57)-(AV57)))</f>
        <v>2.2646392753154321E-3</v>
      </c>
      <c r="AW59" s="50">
        <f>SUM(AW57/((BE57)-(AV57)))</f>
        <v>2.5881591717890652E-3</v>
      </c>
      <c r="AX59" s="49">
        <f>SUM(AX57/((BE57)-(AV57)))</f>
        <v>5.9851180847622129E-2</v>
      </c>
      <c r="AY59" s="39">
        <f>SUM(AY57/((BE57)-(AV57)))</f>
        <v>3.8175347783888709E-2</v>
      </c>
      <c r="AZ59" s="39">
        <f>SUM(AZ57/((BE57)-(AV57)))</f>
        <v>7.0527337431252016E-2</v>
      </c>
      <c r="BA59" s="50">
        <f>SUM(BA57/((BE57)-(AV57)))</f>
        <v>0.1122614040763507</v>
      </c>
      <c r="BB59" s="49">
        <f>SUM(BB57/((BE57)-(AV57)))</f>
        <v>0.13361371724361049</v>
      </c>
      <c r="BC59" s="39">
        <f>SUM(BC57/((BE57)-(AV57)))</f>
        <v>0.17631834357813006</v>
      </c>
      <c r="BD59" s="50">
        <f>SUM(BD57/((BE57)-(AV57)))</f>
        <v>0.40666450986735686</v>
      </c>
      <c r="BE59" s="236">
        <f>SUM(AW60+AX60+BB60)</f>
        <v>1</v>
      </c>
      <c r="BF59" s="228" t="e">
        <f>SUM((#REF!*AW59)+(#REF!*AX59)+(#REF!*AY59)+(#REF!*AZ59)+(#REF!*BA59)+(#REF!*BB59)+(#REF!*BC59)+(#REF!*BD59))/(AW59+AX59+AY59+AZ59+BA59+BB59+BC59+BD59)</f>
        <v>#REF!</v>
      </c>
      <c r="BG59" s="231"/>
    </row>
    <row r="60" spans="1:59" ht="21" customHeight="1" thickBot="1" x14ac:dyDescent="0.25">
      <c r="A60" s="114" t="s">
        <v>45</v>
      </c>
      <c r="B60" s="108">
        <f t="shared" si="63"/>
        <v>116</v>
      </c>
      <c r="C60" s="138">
        <v>0</v>
      </c>
      <c r="D60" s="138">
        <v>0</v>
      </c>
      <c r="E60" s="138">
        <v>3</v>
      </c>
      <c r="F60" s="138">
        <v>6</v>
      </c>
      <c r="G60" s="138">
        <v>7</v>
      </c>
      <c r="H60" s="138">
        <v>26</v>
      </c>
      <c r="I60" s="138">
        <v>24</v>
      </c>
      <c r="J60" s="138">
        <v>25</v>
      </c>
      <c r="K60" s="138">
        <v>25</v>
      </c>
      <c r="L60" s="142">
        <f t="shared" si="64"/>
        <v>74</v>
      </c>
      <c r="M60" s="141">
        <f t="shared" si="65"/>
        <v>63.793103448275865</v>
      </c>
      <c r="N60" s="140">
        <f>SUM((D57*D60)+(E57*E60)+(F57*F60)+(G57*G60)+(H57*H60)+(I57*I60)+(J57*J60)+(K57*K60))/(D60+E60+F60+G60+H60+I60+J60+K60)</f>
        <v>3.021551724137931</v>
      </c>
      <c r="O60" s="141">
        <f t="shared" si="66"/>
        <v>75.53879310344827</v>
      </c>
      <c r="Q60" s="397"/>
      <c r="R60" s="123" t="s">
        <v>10</v>
      </c>
      <c r="S60" s="197">
        <f>SUM(S59)</f>
        <v>1.890359168241966E-3</v>
      </c>
      <c r="T60" s="158">
        <f>SUM(T59)</f>
        <v>2.520478890989288E-3</v>
      </c>
      <c r="U60" s="387">
        <f>SUM(U59:X59)</f>
        <v>0.32451165721487085</v>
      </c>
      <c r="V60" s="388"/>
      <c r="W60" s="388"/>
      <c r="X60" s="389"/>
      <c r="Y60" s="387">
        <f>SUM(Y59:AA59)</f>
        <v>0.67296786389413987</v>
      </c>
      <c r="Z60" s="388"/>
      <c r="AA60" s="389"/>
      <c r="AB60" s="391"/>
      <c r="AC60" s="394" t="e">
        <f>SUM((#REF!*T60)+(#REF!*U60)+(#REF!*V60)+(#REF!*W60)+(#REF!*X60)+(#REF!*Y60)+(#REF!*Z60)+(#REF!*AA60))/(T60+U60+V60+W60+X60+Y60+Z60+AA60)</f>
        <v>#REF!</v>
      </c>
      <c r="AD60" s="232"/>
      <c r="AE60" s="222"/>
      <c r="AF60" s="45" t="s">
        <v>10</v>
      </c>
      <c r="AG60" s="156">
        <f>SUM(AG59)</f>
        <v>2.6595744680851063E-3</v>
      </c>
      <c r="AH60" s="158">
        <f>SUM(AH59)</f>
        <v>2.6595744680851063E-3</v>
      </c>
      <c r="AI60" s="238">
        <f>SUM(AI59:AL59)</f>
        <v>0.23470744680851063</v>
      </c>
      <c r="AJ60" s="239"/>
      <c r="AK60" s="239"/>
      <c r="AL60" s="240"/>
      <c r="AM60" s="238">
        <f>SUM(AM59:AO59)</f>
        <v>0.7626329787234043</v>
      </c>
      <c r="AN60" s="239"/>
      <c r="AO60" s="240"/>
      <c r="AP60" s="237"/>
      <c r="AQ60" s="229" t="e">
        <f>SUM((#REF!*AH60)+(#REF!*AI60)+(#REF!*AJ60)+(#REF!*AK60)+(#REF!*AL60)+(#REF!*AM60)+(#REF!*AN60)+(#REF!*AO60))/(AH60+AI60+AJ60+AK60+AL60+AM60+AN60+AO60)</f>
        <v>#REF!</v>
      </c>
      <c r="AR60" s="232"/>
      <c r="AT60" s="222"/>
      <c r="AU60" s="45" t="s">
        <v>10</v>
      </c>
      <c r="AV60" s="156">
        <f>SUM(AV59)</f>
        <v>2.2646392753154321E-3</v>
      </c>
      <c r="AW60" s="158">
        <f>SUM(AW59)</f>
        <v>2.5881591717890652E-3</v>
      </c>
      <c r="AX60" s="238">
        <f>SUM(AX59:BA59)</f>
        <v>0.28081527013911356</v>
      </c>
      <c r="AY60" s="239"/>
      <c r="AZ60" s="239"/>
      <c r="BA60" s="240"/>
      <c r="BB60" s="238">
        <f>SUM(BB59:BD59)</f>
        <v>0.71659657068909732</v>
      </c>
      <c r="BC60" s="239"/>
      <c r="BD60" s="240"/>
      <c r="BE60" s="237"/>
      <c r="BF60" s="229" t="e">
        <f>SUM((#REF!*AW60)+(#REF!*AX60)+(#REF!*AY60)+(#REF!*AZ60)+(#REF!*BA60)+(#REF!*BB60)+(#REF!*BC60)+(#REF!*BD60))/(AW60+AX60+AY60+AZ60+BA60+BB60+BC60+BD60)</f>
        <v>#REF!</v>
      </c>
      <c r="BG60" s="232"/>
    </row>
    <row r="61" spans="1:59" ht="21" customHeight="1" x14ac:dyDescent="0.2">
      <c r="A61" s="114" t="s">
        <v>73</v>
      </c>
      <c r="B61" s="108">
        <f t="shared" si="63"/>
        <v>348</v>
      </c>
      <c r="C61" s="138">
        <v>0</v>
      </c>
      <c r="D61" s="138">
        <v>0</v>
      </c>
      <c r="E61" s="138">
        <v>0</v>
      </c>
      <c r="F61" s="138">
        <v>11</v>
      </c>
      <c r="G61" s="138">
        <v>17</v>
      </c>
      <c r="H61" s="138">
        <v>10</v>
      </c>
      <c r="I61" s="138">
        <v>13</v>
      </c>
      <c r="J61" s="138">
        <v>26</v>
      </c>
      <c r="K61" s="138">
        <v>271</v>
      </c>
      <c r="L61" s="142">
        <f t="shared" si="64"/>
        <v>310</v>
      </c>
      <c r="M61" s="141">
        <f t="shared" si="65"/>
        <v>89.080459770114942</v>
      </c>
      <c r="N61" s="140">
        <f>SUM((D57*D61)+(E57*E61)+(F57*F61)+(G57*G61)+(H57*H61)+(I57*I61)+(J57*J61)+(K57*K61))/(D61+E61+F61+G61+H61+I61+J61+K61)</f>
        <v>3.7054597701149423</v>
      </c>
      <c r="O61" s="141">
        <f t="shared" si="66"/>
        <v>92.636494252873561</v>
      </c>
      <c r="Q61" s="75"/>
      <c r="R61" s="125"/>
      <c r="S61" s="40"/>
      <c r="T61" s="40"/>
      <c r="U61" s="40"/>
      <c r="V61" s="40"/>
      <c r="W61" s="40"/>
      <c r="X61" s="40"/>
      <c r="Y61" s="40"/>
      <c r="Z61" s="40"/>
      <c r="AA61" s="40"/>
      <c r="AB61" s="110"/>
      <c r="AC61" s="41"/>
      <c r="AD61" s="111"/>
      <c r="AE61" s="75"/>
      <c r="AF61" s="109"/>
      <c r="AG61" s="40"/>
      <c r="AH61" s="40"/>
      <c r="AI61" s="40"/>
      <c r="AJ61" s="40"/>
      <c r="AK61" s="40"/>
      <c r="AL61" s="40"/>
      <c r="AM61" s="40"/>
      <c r="AN61" s="40"/>
      <c r="AO61" s="40"/>
      <c r="AP61" s="110"/>
      <c r="AQ61" s="41"/>
      <c r="AR61" s="111"/>
      <c r="AT61" s="75"/>
      <c r="AU61" s="109"/>
      <c r="AV61" s="40"/>
      <c r="AW61" s="40"/>
      <c r="AX61" s="40"/>
      <c r="AY61" s="40"/>
      <c r="AZ61" s="40"/>
      <c r="BA61" s="40"/>
      <c r="BB61" s="40"/>
      <c r="BC61" s="40"/>
      <c r="BD61" s="40"/>
      <c r="BE61" s="110"/>
      <c r="BF61" s="41"/>
      <c r="BG61" s="111"/>
    </row>
    <row r="62" spans="1:59" ht="21" customHeight="1" x14ac:dyDescent="0.2">
      <c r="A62" s="115" t="s">
        <v>46</v>
      </c>
      <c r="B62" s="108">
        <f t="shared" si="63"/>
        <v>232</v>
      </c>
      <c r="C62" s="138">
        <v>0</v>
      </c>
      <c r="D62" s="138">
        <v>0</v>
      </c>
      <c r="E62" s="138">
        <v>7</v>
      </c>
      <c r="F62" s="138">
        <v>8</v>
      </c>
      <c r="G62" s="138">
        <v>16</v>
      </c>
      <c r="H62" s="138">
        <v>22</v>
      </c>
      <c r="I62" s="138">
        <v>32</v>
      </c>
      <c r="J62" s="138">
        <v>59</v>
      </c>
      <c r="K62" s="138">
        <v>88</v>
      </c>
      <c r="L62" s="142">
        <f t="shared" si="64"/>
        <v>179</v>
      </c>
      <c r="M62" s="141">
        <f t="shared" si="65"/>
        <v>77.15517241379311</v>
      </c>
      <c r="N62" s="140">
        <f>SUM((D57*D62)+(E57*E62)+(F57*F62)+(G57*G62)+(H57*H62)+(I57*I62)+(J57*J62)+(K57*K62))/(D62+E62+F62+G62+H62+I62+J62+K62)</f>
        <v>3.2780172413793105</v>
      </c>
      <c r="O62" s="141">
        <f t="shared" si="66"/>
        <v>81.950431034482762</v>
      </c>
      <c r="Q62" s="75"/>
      <c r="R62" s="125"/>
      <c r="S62" s="40"/>
      <c r="T62" s="40"/>
      <c r="U62" s="40"/>
      <c r="V62" s="40"/>
      <c r="W62" s="40"/>
      <c r="X62" s="40"/>
      <c r="Y62" s="40"/>
      <c r="Z62" s="40"/>
      <c r="AA62" s="40"/>
      <c r="AB62" s="110"/>
      <c r="AC62" s="41"/>
      <c r="AD62" s="111"/>
      <c r="AE62" s="75"/>
      <c r="AF62" s="109"/>
      <c r="AG62" s="40"/>
      <c r="AH62" s="40"/>
      <c r="AI62" s="40"/>
      <c r="AJ62" s="40"/>
      <c r="AK62" s="40"/>
      <c r="AL62" s="40"/>
      <c r="AM62" s="40"/>
      <c r="AN62" s="40"/>
      <c r="AO62" s="40"/>
      <c r="AP62" s="110"/>
      <c r="AQ62" s="41"/>
      <c r="AR62" s="111"/>
      <c r="AT62" s="75"/>
      <c r="AU62" s="109"/>
      <c r="AV62" s="40"/>
      <c r="AW62" s="40"/>
      <c r="AX62" s="40"/>
      <c r="AY62" s="40"/>
      <c r="AZ62" s="40"/>
      <c r="BA62" s="40"/>
      <c r="BB62" s="40"/>
      <c r="BC62" s="40"/>
      <c r="BD62" s="40"/>
      <c r="BE62" s="110"/>
      <c r="BF62" s="41"/>
      <c r="BG62" s="111"/>
    </row>
    <row r="63" spans="1:59" ht="21" customHeight="1" x14ac:dyDescent="0.2">
      <c r="A63" s="115" t="s">
        <v>47</v>
      </c>
      <c r="B63" s="108">
        <f t="shared" si="63"/>
        <v>232</v>
      </c>
      <c r="C63" s="138">
        <v>2</v>
      </c>
      <c r="D63" s="138">
        <v>0</v>
      </c>
      <c r="E63" s="138">
        <v>25</v>
      </c>
      <c r="F63" s="138">
        <v>5</v>
      </c>
      <c r="G63" s="138">
        <v>4</v>
      </c>
      <c r="H63" s="138">
        <v>12</v>
      </c>
      <c r="I63" s="138">
        <v>35</v>
      </c>
      <c r="J63" s="138">
        <v>43</v>
      </c>
      <c r="K63" s="138">
        <v>106</v>
      </c>
      <c r="L63" s="142">
        <f t="shared" si="64"/>
        <v>184</v>
      </c>
      <c r="M63" s="141">
        <f t="shared" si="65"/>
        <v>80</v>
      </c>
      <c r="N63" s="140">
        <f>SUM((D57*D63)+(E57*E63)+(F57*F63)+(G57*G63)+(H57*H63)+(I57*I63)+(J57*J63)+(K57*K63))/(D63+E63+F63+G63+H63+I63+J63+K63)</f>
        <v>3.2608695652173911</v>
      </c>
      <c r="O63" s="141">
        <f t="shared" si="66"/>
        <v>81.521739130434781</v>
      </c>
      <c r="Q63" s="75"/>
      <c r="R63" s="125"/>
      <c r="S63" s="40"/>
      <c r="T63" s="40"/>
      <c r="U63" s="40"/>
      <c r="V63" s="40"/>
      <c r="W63" s="40"/>
      <c r="X63" s="40"/>
      <c r="Y63" s="40"/>
      <c r="Z63" s="40"/>
      <c r="AA63" s="40"/>
      <c r="AB63" s="110"/>
      <c r="AC63" s="41"/>
      <c r="AD63" s="111"/>
      <c r="AE63" s="75"/>
      <c r="AF63" s="109"/>
      <c r="AG63" s="40"/>
      <c r="AH63" s="40"/>
      <c r="AI63" s="40"/>
      <c r="AJ63" s="40"/>
      <c r="AK63" s="40"/>
      <c r="AL63" s="40"/>
      <c r="AM63" s="40"/>
      <c r="AN63" s="40"/>
      <c r="AO63" s="40"/>
      <c r="AP63" s="110"/>
      <c r="AQ63" s="41"/>
      <c r="AR63" s="111"/>
      <c r="AT63" s="75"/>
      <c r="AU63" s="109"/>
      <c r="AV63" s="40"/>
      <c r="AW63" s="40"/>
      <c r="AX63" s="40"/>
      <c r="AY63" s="40"/>
      <c r="AZ63" s="40"/>
      <c r="BA63" s="40"/>
      <c r="BB63" s="40"/>
      <c r="BC63" s="40"/>
      <c r="BD63" s="40"/>
      <c r="BE63" s="110"/>
      <c r="BF63" s="41"/>
      <c r="BG63" s="111"/>
    </row>
    <row r="64" spans="1:59" ht="21" customHeight="1" x14ac:dyDescent="0.45">
      <c r="A64" s="115" t="s">
        <v>74</v>
      </c>
      <c r="B64" s="108">
        <f t="shared" si="63"/>
        <v>116</v>
      </c>
      <c r="C64" s="138">
        <v>0</v>
      </c>
      <c r="D64" s="138">
        <v>0</v>
      </c>
      <c r="E64" s="138">
        <v>0</v>
      </c>
      <c r="F64" s="138">
        <v>0</v>
      </c>
      <c r="G64" s="138">
        <v>0</v>
      </c>
      <c r="H64" s="138">
        <v>0</v>
      </c>
      <c r="I64" s="138">
        <v>2</v>
      </c>
      <c r="J64" s="138">
        <v>14</v>
      </c>
      <c r="K64" s="138">
        <v>100</v>
      </c>
      <c r="L64" s="142">
        <f t="shared" si="64"/>
        <v>116</v>
      </c>
      <c r="M64" s="141">
        <f t="shared" si="65"/>
        <v>100</v>
      </c>
      <c r="N64" s="140">
        <f>SUM((D57*D64)+(E57*E64)+(F57*F64)+(G57*G64)+(H57*H64)+(I57*I64)+(J57*J64)+(K57*K64))/(D64+E64+F64+G64+H64+I64+J64+K64)</f>
        <v>3.9224137931034484</v>
      </c>
      <c r="O64" s="141">
        <f t="shared" si="66"/>
        <v>98.060344827586206</v>
      </c>
    </row>
    <row r="65" spans="1:59" ht="21" customHeight="1" x14ac:dyDescent="0.45">
      <c r="A65" s="115" t="s">
        <v>48</v>
      </c>
      <c r="B65" s="108">
        <f t="shared" si="63"/>
        <v>232</v>
      </c>
      <c r="C65" s="138">
        <v>2</v>
      </c>
      <c r="D65" s="138">
        <v>3</v>
      </c>
      <c r="E65" s="138">
        <v>28</v>
      </c>
      <c r="F65" s="138">
        <v>8</v>
      </c>
      <c r="G65" s="138">
        <v>17</v>
      </c>
      <c r="H65" s="138">
        <v>26</v>
      </c>
      <c r="I65" s="138">
        <v>37</v>
      </c>
      <c r="J65" s="138">
        <v>42</v>
      </c>
      <c r="K65" s="138">
        <v>69</v>
      </c>
      <c r="L65" s="142">
        <f t="shared" si="64"/>
        <v>148</v>
      </c>
      <c r="M65" s="141">
        <f t="shared" si="65"/>
        <v>64.347826086956516</v>
      </c>
      <c r="N65" s="140">
        <f>SUM((D57*D65)+(E57*E65)+(F57*F65)+(G57*G65)+(H57*H65)+(I57*I65)+(J57*J65)+(K57*K65))/(D65+E65+F65+G65+H65+I65+J65+K65)</f>
        <v>2.9260869565217393</v>
      </c>
      <c r="O65" s="141">
        <f t="shared" si="66"/>
        <v>73.152173913043484</v>
      </c>
    </row>
    <row r="66" spans="1:59" ht="21" customHeight="1" thickBot="1" x14ac:dyDescent="0.5">
      <c r="A66" s="116"/>
      <c r="B66" s="117">
        <f>SUM(B58:B65)</f>
        <v>1508</v>
      </c>
      <c r="C66" s="117"/>
      <c r="D66" s="117"/>
      <c r="E66" s="117"/>
      <c r="F66" s="117"/>
      <c r="G66" s="117"/>
      <c r="H66" s="117"/>
      <c r="I66" s="117"/>
      <c r="J66" s="117"/>
      <c r="K66" s="117"/>
      <c r="L66" s="409">
        <f>SUM(L58:L65)</f>
        <v>1147</v>
      </c>
      <c r="M66" s="410">
        <f>SUM((L66/((B66)-(C58+C59+C60+C61+C62+C63+C64+C65))*100))</f>
        <v>76.263297872340431</v>
      </c>
      <c r="N66" s="147">
        <f>SUM(N58:N65)/8</f>
        <v>3.2362826399300348</v>
      </c>
      <c r="O66" s="148">
        <f>SUM(O58:O65)/8</f>
        <v>80.907065998250872</v>
      </c>
    </row>
    <row r="67" spans="1:59" ht="21" customHeight="1" thickBot="1" x14ac:dyDescent="0.25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50"/>
      <c r="M67" s="150"/>
      <c r="N67" s="150"/>
      <c r="O67" s="150"/>
      <c r="Q67" s="241" t="s">
        <v>69</v>
      </c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 s="241" t="s">
        <v>66</v>
      </c>
      <c r="AF67" s="241"/>
      <c r="AG67" s="241"/>
      <c r="AH67" s="241"/>
      <c r="AI67" s="241"/>
      <c r="AJ67" s="241"/>
      <c r="AK67" s="241"/>
      <c r="AL67" s="241"/>
      <c r="AM67" s="241"/>
      <c r="AN67" s="241"/>
      <c r="AO67" s="241"/>
      <c r="AP67" s="241"/>
      <c r="AQ67" s="241"/>
      <c r="AR67" s="241"/>
      <c r="AT67" s="241" t="str">
        <f t="shared" ref="AT67" si="67">$AT$1</f>
        <v>สถิติผลการเรียนของแยกตามระดับชั้น ปีการศึกษา 2557</v>
      </c>
      <c r="AU67" s="241"/>
      <c r="AV67" s="241"/>
      <c r="AW67" s="241"/>
      <c r="AX67" s="241"/>
      <c r="AY67" s="241"/>
      <c r="AZ67" s="241"/>
      <c r="BA67" s="241"/>
      <c r="BB67" s="241"/>
      <c r="BC67" s="241"/>
      <c r="BD67" s="241"/>
      <c r="BE67" s="241"/>
      <c r="BF67" s="241"/>
      <c r="BG67" s="241"/>
    </row>
    <row r="68" spans="1:59" ht="21.75" customHeight="1" thickBot="1" x14ac:dyDescent="0.25">
      <c r="A68" s="359" t="s">
        <v>40</v>
      </c>
      <c r="B68" s="357" t="s">
        <v>75</v>
      </c>
      <c r="C68" s="346" t="s">
        <v>61</v>
      </c>
      <c r="D68" s="347"/>
      <c r="E68" s="347"/>
      <c r="F68" s="347"/>
      <c r="G68" s="347"/>
      <c r="H68" s="347"/>
      <c r="I68" s="347"/>
      <c r="J68" s="347"/>
      <c r="K68" s="348"/>
      <c r="L68" s="349" t="s">
        <v>41</v>
      </c>
      <c r="M68" s="351" t="s">
        <v>42</v>
      </c>
      <c r="N68" s="353" t="s">
        <v>50</v>
      </c>
      <c r="O68" s="355" t="s">
        <v>30</v>
      </c>
      <c r="Q68" s="242" t="s">
        <v>18</v>
      </c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 t="s">
        <v>18</v>
      </c>
      <c r="AF68" s="242"/>
      <c r="AG68" s="242"/>
      <c r="AH68" s="242"/>
      <c r="AI68" s="242"/>
      <c r="AJ68" s="242"/>
      <c r="AK68" s="242"/>
      <c r="AL68" s="242"/>
      <c r="AM68" s="242"/>
      <c r="AN68" s="242"/>
      <c r="AO68" s="242"/>
      <c r="AP68" s="242"/>
      <c r="AQ68" s="242"/>
      <c r="AR68" s="242"/>
      <c r="AT68" s="242" t="s">
        <v>18</v>
      </c>
      <c r="AU68" s="242"/>
      <c r="AV68" s="242"/>
      <c r="AW68" s="242"/>
      <c r="AX68" s="242"/>
      <c r="AY68" s="242"/>
      <c r="AZ68" s="242"/>
      <c r="BA68" s="242"/>
      <c r="BB68" s="242"/>
      <c r="BC68" s="242"/>
      <c r="BD68" s="242"/>
      <c r="BE68" s="242"/>
      <c r="BF68" s="242"/>
      <c r="BG68" s="242"/>
    </row>
    <row r="69" spans="1:59" ht="21" customHeight="1" thickBot="1" x14ac:dyDescent="0.25">
      <c r="A69" s="360"/>
      <c r="B69" s="358"/>
      <c r="C69" s="112" t="s">
        <v>9</v>
      </c>
      <c r="D69" s="108">
        <v>0</v>
      </c>
      <c r="E69" s="108">
        <v>1</v>
      </c>
      <c r="F69" s="108">
        <v>1.5</v>
      </c>
      <c r="G69" s="108">
        <v>2</v>
      </c>
      <c r="H69" s="108">
        <v>2.5</v>
      </c>
      <c r="I69" s="108">
        <v>3</v>
      </c>
      <c r="J69" s="108">
        <v>3.5</v>
      </c>
      <c r="K69" s="108">
        <v>4</v>
      </c>
      <c r="L69" s="350"/>
      <c r="M69" s="352"/>
      <c r="N69" s="354"/>
      <c r="O69" s="356"/>
      <c r="Q69" s="385" t="s">
        <v>17</v>
      </c>
      <c r="R69" s="383" t="s">
        <v>8</v>
      </c>
      <c r="S69" s="381" t="s">
        <v>32</v>
      </c>
      <c r="T69" s="382"/>
      <c r="U69" s="369" t="s">
        <v>76</v>
      </c>
      <c r="V69" s="265"/>
      <c r="W69" s="265"/>
      <c r="X69" s="265"/>
      <c r="Y69" s="265"/>
      <c r="Z69" s="265"/>
      <c r="AA69" s="380"/>
      <c r="AB69" s="378" t="s">
        <v>75</v>
      </c>
      <c r="AC69" s="315" t="s">
        <v>7</v>
      </c>
      <c r="AD69" s="295" t="s">
        <v>30</v>
      </c>
      <c r="AE69" s="243" t="s">
        <v>17</v>
      </c>
      <c r="AF69" s="320" t="s">
        <v>8</v>
      </c>
      <c r="AG69" s="245" t="s">
        <v>32</v>
      </c>
      <c r="AH69" s="246"/>
      <c r="AI69" s="247" t="s">
        <v>76</v>
      </c>
      <c r="AJ69" s="248"/>
      <c r="AK69" s="248"/>
      <c r="AL69" s="248"/>
      <c r="AM69" s="248"/>
      <c r="AN69" s="248"/>
      <c r="AO69" s="248"/>
      <c r="AP69" s="249" t="s">
        <v>75</v>
      </c>
      <c r="AQ69" s="251" t="s">
        <v>7</v>
      </c>
      <c r="AR69" s="253" t="s">
        <v>30</v>
      </c>
      <c r="AT69" s="243" t="s">
        <v>17</v>
      </c>
      <c r="AU69" s="320" t="s">
        <v>8</v>
      </c>
      <c r="AV69" s="245" t="s">
        <v>32</v>
      </c>
      <c r="AW69" s="246"/>
      <c r="AX69" s="247" t="s">
        <v>76</v>
      </c>
      <c r="AY69" s="248"/>
      <c r="AZ69" s="248"/>
      <c r="BA69" s="248"/>
      <c r="BB69" s="248"/>
      <c r="BC69" s="248"/>
      <c r="BD69" s="248"/>
      <c r="BE69" s="249" t="s">
        <v>75</v>
      </c>
      <c r="BF69" s="251" t="s">
        <v>7</v>
      </c>
      <c r="BG69" s="253" t="s">
        <v>30</v>
      </c>
    </row>
    <row r="70" spans="1:59" ht="21" customHeight="1" thickBot="1" x14ac:dyDescent="0.25">
      <c r="A70" s="114" t="s">
        <v>43</v>
      </c>
      <c r="B70" s="108">
        <f>SUM(C70:K70)</f>
        <v>218</v>
      </c>
      <c r="C70" s="138">
        <v>2</v>
      </c>
      <c r="D70" s="138">
        <v>9</v>
      </c>
      <c r="E70" s="138">
        <v>9</v>
      </c>
      <c r="F70" s="138">
        <v>29</v>
      </c>
      <c r="G70" s="138">
        <v>34</v>
      </c>
      <c r="H70" s="138">
        <v>34</v>
      </c>
      <c r="I70" s="138">
        <v>50</v>
      </c>
      <c r="J70" s="138">
        <v>39</v>
      </c>
      <c r="K70" s="138">
        <v>12</v>
      </c>
      <c r="L70" s="142">
        <f>SUM(I70+J70+K70)</f>
        <v>101</v>
      </c>
      <c r="M70" s="141">
        <f>SUM(L70/(D70+E70+F70+G70+H70+I70+J70+K70)*100)</f>
        <v>46.75925925925926</v>
      </c>
      <c r="N70" s="140">
        <f>SUM((D69*D70)+(E69*E70)+(F69*F70)+(G69*G70)+(H69*H70)+(I69*I70)+(J69*J70)+(K69*K70))/(D70+E70+F70+G70+H70+I70+J70+K70)</f>
        <v>2.5</v>
      </c>
      <c r="O70" s="141">
        <f>SUM(N70/4*100)</f>
        <v>62.5</v>
      </c>
      <c r="Q70" s="386"/>
      <c r="R70" s="384"/>
      <c r="S70" s="47" t="s">
        <v>9</v>
      </c>
      <c r="T70" s="48">
        <v>0</v>
      </c>
      <c r="U70" s="13">
        <v>1</v>
      </c>
      <c r="V70" s="11">
        <v>1.5</v>
      </c>
      <c r="W70" s="11">
        <v>2</v>
      </c>
      <c r="X70" s="12">
        <v>2.5</v>
      </c>
      <c r="Y70" s="13">
        <v>3</v>
      </c>
      <c r="Z70" s="11">
        <v>3.5</v>
      </c>
      <c r="AA70" s="12">
        <v>4</v>
      </c>
      <c r="AB70" s="379"/>
      <c r="AC70" s="316"/>
      <c r="AD70" s="377"/>
      <c r="AE70" s="244"/>
      <c r="AF70" s="321"/>
      <c r="AG70" s="47" t="s">
        <v>9</v>
      </c>
      <c r="AH70" s="48">
        <v>0</v>
      </c>
      <c r="AI70" s="13">
        <v>1</v>
      </c>
      <c r="AJ70" s="11">
        <v>1.5</v>
      </c>
      <c r="AK70" s="11">
        <v>2</v>
      </c>
      <c r="AL70" s="12">
        <v>2.5</v>
      </c>
      <c r="AM70" s="13">
        <v>3</v>
      </c>
      <c r="AN70" s="11">
        <v>3.5</v>
      </c>
      <c r="AO70" s="12">
        <v>4</v>
      </c>
      <c r="AP70" s="250"/>
      <c r="AQ70" s="252"/>
      <c r="AR70" s="254"/>
      <c r="AT70" s="244"/>
      <c r="AU70" s="321"/>
      <c r="AV70" s="47" t="s">
        <v>9</v>
      </c>
      <c r="AW70" s="48">
        <v>0</v>
      </c>
      <c r="AX70" s="13">
        <v>1</v>
      </c>
      <c r="AY70" s="11">
        <v>1.5</v>
      </c>
      <c r="AZ70" s="11">
        <v>2</v>
      </c>
      <c r="BA70" s="12">
        <v>2.5</v>
      </c>
      <c r="BB70" s="13">
        <v>3</v>
      </c>
      <c r="BC70" s="11">
        <v>3.5</v>
      </c>
      <c r="BD70" s="12">
        <v>4</v>
      </c>
      <c r="BE70" s="250"/>
      <c r="BF70" s="252"/>
      <c r="BG70" s="254"/>
    </row>
    <row r="71" spans="1:59" ht="21" customHeight="1" x14ac:dyDescent="0.2">
      <c r="A71" s="114" t="s">
        <v>44</v>
      </c>
      <c r="B71" s="108">
        <f t="shared" ref="B71:B77" si="68">SUM(C71:K71)</f>
        <v>229</v>
      </c>
      <c r="C71" s="138">
        <v>0</v>
      </c>
      <c r="D71" s="138">
        <v>6</v>
      </c>
      <c r="E71" s="138">
        <v>29</v>
      </c>
      <c r="F71" s="138">
        <v>18</v>
      </c>
      <c r="G71" s="138">
        <v>19</v>
      </c>
      <c r="H71" s="138">
        <v>51</v>
      </c>
      <c r="I71" s="138">
        <v>34</v>
      </c>
      <c r="J71" s="138">
        <v>28</v>
      </c>
      <c r="K71" s="138">
        <v>44</v>
      </c>
      <c r="L71" s="142">
        <f t="shared" ref="L71:L77" si="69">SUM(I71+J71+K71)</f>
        <v>106</v>
      </c>
      <c r="M71" s="141">
        <f t="shared" ref="M71:M77" si="70">SUM(L71/(D71+E71+F71+G71+H71+I71+J71+K71)*100)</f>
        <v>46.288209606986904</v>
      </c>
      <c r="N71" s="140">
        <f>SUM((D69*D71)+(E69*E71)+(F69*F71)+(G69*G71)+(H69*H71)+(I69*I71)+(J69*J71)+(K69*K71))/(D71+E71+F71+G71+H71+I71+J71+K71)</f>
        <v>2.609170305676856</v>
      </c>
      <c r="O71" s="141">
        <f t="shared" ref="O71:O77" si="71">SUM(N71/4*100)</f>
        <v>65.229257641921407</v>
      </c>
      <c r="Q71" s="395" t="s">
        <v>37</v>
      </c>
      <c r="R71" s="65" t="s">
        <v>2</v>
      </c>
      <c r="S71" s="14">
        <f t="shared" ref="S71:AA78" si="72">C70</f>
        <v>2</v>
      </c>
      <c r="T71" s="15">
        <f t="shared" si="72"/>
        <v>9</v>
      </c>
      <c r="U71" s="14">
        <f t="shared" si="72"/>
        <v>9</v>
      </c>
      <c r="V71" s="17">
        <f t="shared" si="72"/>
        <v>29</v>
      </c>
      <c r="W71" s="17">
        <f t="shared" si="72"/>
        <v>34</v>
      </c>
      <c r="X71" s="15">
        <f t="shared" si="72"/>
        <v>34</v>
      </c>
      <c r="Y71" s="14">
        <f t="shared" si="72"/>
        <v>50</v>
      </c>
      <c r="Z71" s="17">
        <f t="shared" si="72"/>
        <v>39</v>
      </c>
      <c r="AA71" s="15">
        <f t="shared" si="72"/>
        <v>12</v>
      </c>
      <c r="AB71" s="65">
        <f>SUM(S71:AA71)</f>
        <v>218</v>
      </c>
      <c r="AC71" s="71">
        <f>SUM((T70*T71)+(U70*U71)+(V70*V71)+(W70*W71)+(X70*X71)+(Y70*Y71)+(Z70*Z71)+(AA70*AA71))/(T71+U71+V71+W71+X71+Y71+Z71+AA71)</f>
        <v>2.5</v>
      </c>
      <c r="AD71" s="69">
        <f>SUM(AC71/4*100)</f>
        <v>62.5</v>
      </c>
      <c r="AE71" s="221" t="s">
        <v>37</v>
      </c>
      <c r="AF71" s="60" t="s">
        <v>2</v>
      </c>
      <c r="AG71" s="14">
        <f t="shared" ref="AG71:AO78" si="73">C80</f>
        <v>0</v>
      </c>
      <c r="AH71" s="15">
        <f t="shared" si="73"/>
        <v>8</v>
      </c>
      <c r="AI71" s="14">
        <f t="shared" si="73"/>
        <v>36</v>
      </c>
      <c r="AJ71" s="17">
        <f t="shared" si="73"/>
        <v>26</v>
      </c>
      <c r="AK71" s="17">
        <f t="shared" si="73"/>
        <v>28</v>
      </c>
      <c r="AL71" s="15">
        <f t="shared" si="73"/>
        <v>30</v>
      </c>
      <c r="AM71" s="14">
        <f t="shared" si="73"/>
        <v>22</v>
      </c>
      <c r="AN71" s="17">
        <f t="shared" si="73"/>
        <v>23</v>
      </c>
      <c r="AO71" s="15">
        <f t="shared" si="73"/>
        <v>33</v>
      </c>
      <c r="AP71" s="65">
        <f t="shared" ref="AP71:AP73" si="74">SUM(AG71:AO71)</f>
        <v>206</v>
      </c>
      <c r="AQ71" s="71">
        <f>SUM((AH70*AH71)+(AI70*AI71)+(AJ70*AJ71)+(AK70*AK71)+(AL70*AL71)+(AM70*AM71)+(AN70*AN71)+(AO70*AO71))/(AH71+AI71+AJ71+AK71+AL71+AM71+AN71+AO71)</f>
        <v>2.3519417475728157</v>
      </c>
      <c r="AR71" s="69">
        <f t="shared" ref="AR71:AR78" si="75">SUM(AQ71/4*100)</f>
        <v>58.79854368932039</v>
      </c>
      <c r="AT71" s="221" t="s">
        <v>37</v>
      </c>
      <c r="AU71" s="60" t="s">
        <v>2</v>
      </c>
      <c r="AV71" s="14">
        <f t="shared" ref="AV71:BD78" si="76">SUM(S71+AG71)</f>
        <v>2</v>
      </c>
      <c r="AW71" s="15">
        <f t="shared" si="76"/>
        <v>17</v>
      </c>
      <c r="AX71" s="14">
        <f t="shared" si="76"/>
        <v>45</v>
      </c>
      <c r="AY71" s="17">
        <f t="shared" si="76"/>
        <v>55</v>
      </c>
      <c r="AZ71" s="17">
        <f t="shared" si="76"/>
        <v>62</v>
      </c>
      <c r="BA71" s="15">
        <f t="shared" si="76"/>
        <v>64</v>
      </c>
      <c r="BB71" s="14">
        <f t="shared" si="76"/>
        <v>72</v>
      </c>
      <c r="BC71" s="17">
        <f t="shared" si="76"/>
        <v>62</v>
      </c>
      <c r="BD71" s="15">
        <f t="shared" si="76"/>
        <v>45</v>
      </c>
      <c r="BE71" s="65">
        <f t="shared" ref="BE71:BE78" si="77">SUM(AV71:BD71)</f>
        <v>424</v>
      </c>
      <c r="BF71" s="71">
        <f>SUM((AW70*AW71)+(AX70*AX71)+(AY70*AY71)+(AZ70*AZ71)+(BA70*BA71)+(BB70*BB71)+(BC70*BC71)+(BD70*BD71))/(AW71+AX71+AY71+AZ71+BA71+BB71+BC71+BD71)</f>
        <v>2.4277251184834121</v>
      </c>
      <c r="BG71" s="69">
        <f t="shared" ref="BG71:BG78" si="78">SUM(BF71/4*100)</f>
        <v>60.693127962085299</v>
      </c>
    </row>
    <row r="72" spans="1:59" ht="21.75" customHeight="1" x14ac:dyDescent="0.2">
      <c r="A72" s="114" t="s">
        <v>45</v>
      </c>
      <c r="B72" s="108">
        <f t="shared" si="68"/>
        <v>309</v>
      </c>
      <c r="C72" s="138">
        <v>2</v>
      </c>
      <c r="D72" s="138">
        <v>4</v>
      </c>
      <c r="E72" s="138">
        <v>36</v>
      </c>
      <c r="F72" s="138">
        <v>27</v>
      </c>
      <c r="G72" s="138">
        <v>36</v>
      </c>
      <c r="H72" s="138">
        <v>40</v>
      </c>
      <c r="I72" s="138">
        <v>53</v>
      </c>
      <c r="J72" s="138">
        <v>46</v>
      </c>
      <c r="K72" s="138">
        <v>65</v>
      </c>
      <c r="L72" s="142">
        <f t="shared" si="69"/>
        <v>164</v>
      </c>
      <c r="M72" s="141">
        <f t="shared" si="70"/>
        <v>53.420195439739416</v>
      </c>
      <c r="N72" s="140">
        <f>SUM((D69*D72)+(E69*E72)+(F69*F72)+(G69*G72)+(H69*H72)+(I69*I72)+(J69*J72)+(K69*K72))/(D72+E72+F72+G72+H72+I72+J72+K72)</f>
        <v>2.6986970684039089</v>
      </c>
      <c r="O72" s="141">
        <f t="shared" si="71"/>
        <v>67.467426710097726</v>
      </c>
      <c r="Q72" s="396"/>
      <c r="R72" s="66" t="s">
        <v>3</v>
      </c>
      <c r="S72" s="18">
        <f t="shared" si="72"/>
        <v>0</v>
      </c>
      <c r="T72" s="19">
        <f t="shared" si="72"/>
        <v>6</v>
      </c>
      <c r="U72" s="18">
        <f t="shared" si="72"/>
        <v>29</v>
      </c>
      <c r="V72" s="38">
        <f t="shared" si="72"/>
        <v>18</v>
      </c>
      <c r="W72" s="38">
        <f t="shared" si="72"/>
        <v>19</v>
      </c>
      <c r="X72" s="19">
        <f t="shared" si="72"/>
        <v>51</v>
      </c>
      <c r="Y72" s="18">
        <f t="shared" si="72"/>
        <v>34</v>
      </c>
      <c r="Z72" s="38">
        <f t="shared" si="72"/>
        <v>28</v>
      </c>
      <c r="AA72" s="19">
        <f t="shared" si="72"/>
        <v>44</v>
      </c>
      <c r="AB72" s="66">
        <f>SUM(S72:AA72)</f>
        <v>229</v>
      </c>
      <c r="AC72" s="72">
        <f>SUM((T70*T72)+(U70*U72)+(V70*V72)+(W70*W72)+(X70*X72)+(Y70*Y72)+(Z70*Z72)+(AA70*AA72))/(T72+U72+V72+W72+X72+Y72+Z72+AA72)</f>
        <v>2.609170305676856</v>
      </c>
      <c r="AD72" s="69">
        <f t="shared" ref="AD72:AD78" si="79">SUM(AC72/4*100)</f>
        <v>65.229257641921407</v>
      </c>
      <c r="AE72" s="221"/>
      <c r="AF72" s="61" t="s">
        <v>3</v>
      </c>
      <c r="AG72" s="18">
        <f t="shared" si="73"/>
        <v>3</v>
      </c>
      <c r="AH72" s="19">
        <f t="shared" si="73"/>
        <v>10</v>
      </c>
      <c r="AI72" s="18">
        <f t="shared" si="73"/>
        <v>42</v>
      </c>
      <c r="AJ72" s="38">
        <f t="shared" si="73"/>
        <v>19</v>
      </c>
      <c r="AK72" s="38">
        <f t="shared" si="73"/>
        <v>21</v>
      </c>
      <c r="AL72" s="19">
        <f t="shared" si="73"/>
        <v>24</v>
      </c>
      <c r="AM72" s="18">
        <f t="shared" si="73"/>
        <v>30</v>
      </c>
      <c r="AN72" s="38">
        <f t="shared" si="73"/>
        <v>30</v>
      </c>
      <c r="AO72" s="19">
        <f t="shared" si="73"/>
        <v>44</v>
      </c>
      <c r="AP72" s="66">
        <f t="shared" si="74"/>
        <v>223</v>
      </c>
      <c r="AQ72" s="72">
        <f>SUM((AH70*AH72)+(AI70*AI72)+(AJ70*AJ72)+(AK70*AK72)+(AL70*AL72)+(AM70*AM72)+(AN70*AN72)+(AO70*AO72))/(AH72+AI72+AJ72+AK72+AL72+AM72+AN72+AO72)</f>
        <v>2.4704545454545452</v>
      </c>
      <c r="AR72" s="69">
        <f t="shared" si="75"/>
        <v>61.761363636363633</v>
      </c>
      <c r="AT72" s="221"/>
      <c r="AU72" s="61" t="s">
        <v>3</v>
      </c>
      <c r="AV72" s="18">
        <f t="shared" si="76"/>
        <v>3</v>
      </c>
      <c r="AW72" s="19">
        <f t="shared" si="76"/>
        <v>16</v>
      </c>
      <c r="AX72" s="18">
        <f t="shared" si="76"/>
        <v>71</v>
      </c>
      <c r="AY72" s="38">
        <f t="shared" si="76"/>
        <v>37</v>
      </c>
      <c r="AZ72" s="38">
        <f t="shared" si="76"/>
        <v>40</v>
      </c>
      <c r="BA72" s="19">
        <f t="shared" si="76"/>
        <v>75</v>
      </c>
      <c r="BB72" s="18">
        <f t="shared" si="76"/>
        <v>64</v>
      </c>
      <c r="BC72" s="38">
        <f t="shared" si="76"/>
        <v>58</v>
      </c>
      <c r="BD72" s="19">
        <f t="shared" si="76"/>
        <v>88</v>
      </c>
      <c r="BE72" s="66">
        <f t="shared" si="77"/>
        <v>452</v>
      </c>
      <c r="BF72" s="72">
        <f>SUM((AW70*AW72)+(AX70*AX72)+(AY70*AY72)+(AZ70*AZ72)+(BA70*BA72)+(BB70*BB72)+(BC70*BC72)+(BD70*BD72))/(AW72+AX72+AY72+AZ72+BA72+BB72+BC72+BD72)</f>
        <v>2.5412026726057908</v>
      </c>
      <c r="BG72" s="69">
        <f t="shared" si="78"/>
        <v>63.530066815144771</v>
      </c>
    </row>
    <row r="73" spans="1:59" ht="20.85" customHeight="1" x14ac:dyDescent="0.2">
      <c r="A73" s="114" t="s">
        <v>73</v>
      </c>
      <c r="B73" s="108">
        <f t="shared" si="68"/>
        <v>447</v>
      </c>
      <c r="C73" s="138">
        <v>15</v>
      </c>
      <c r="D73" s="138">
        <v>0</v>
      </c>
      <c r="E73" s="138">
        <v>7</v>
      </c>
      <c r="F73" s="138">
        <v>11</v>
      </c>
      <c r="G73" s="138">
        <v>68</v>
      </c>
      <c r="H73" s="138">
        <v>97</v>
      </c>
      <c r="I73" s="138">
        <v>118</v>
      </c>
      <c r="J73" s="138">
        <v>79</v>
      </c>
      <c r="K73" s="138">
        <v>52</v>
      </c>
      <c r="L73" s="142">
        <f t="shared" si="69"/>
        <v>249</v>
      </c>
      <c r="M73" s="141">
        <f t="shared" si="70"/>
        <v>57.638888888888886</v>
      </c>
      <c r="N73" s="140">
        <f>SUM((D69*D73)+(E69*E73)+(F69*F73)+(G69*G73)+(H69*H73)+(I69*I73)+(J69*J73)+(K69*K73))/(D73+E73+F73+G73+H73+I73+J73+K73)</f>
        <v>2.8715277777777777</v>
      </c>
      <c r="O73" s="141">
        <f t="shared" si="71"/>
        <v>71.788194444444443</v>
      </c>
      <c r="Q73" s="396"/>
      <c r="R73" s="196" t="s">
        <v>4</v>
      </c>
      <c r="S73" s="24">
        <f t="shared" si="72"/>
        <v>2</v>
      </c>
      <c r="T73" s="25">
        <f t="shared" si="72"/>
        <v>4</v>
      </c>
      <c r="U73" s="24">
        <f t="shared" si="72"/>
        <v>36</v>
      </c>
      <c r="V73" s="26">
        <f t="shared" si="72"/>
        <v>27</v>
      </c>
      <c r="W73" s="26">
        <f t="shared" si="72"/>
        <v>36</v>
      </c>
      <c r="X73" s="25">
        <f t="shared" si="72"/>
        <v>40</v>
      </c>
      <c r="Y73" s="24">
        <f t="shared" si="72"/>
        <v>53</v>
      </c>
      <c r="Z73" s="26">
        <f t="shared" si="72"/>
        <v>46</v>
      </c>
      <c r="AA73" s="25">
        <f t="shared" si="72"/>
        <v>65</v>
      </c>
      <c r="AB73" s="196">
        <f t="shared" ref="AB73" si="80">SUM(S73:AA73)</f>
        <v>309</v>
      </c>
      <c r="AC73" s="72">
        <f>SUM((T70*T73)+(U70*U73)+(V70*V73)+(W70*W73)+(X70*X73)+(Y70*Y73)+(Z70*Z73)+(AA70*AA73))/(T73+U73+V73+W73+X73+Y73+Z73+AA73)</f>
        <v>2.6986970684039089</v>
      </c>
      <c r="AD73" s="69">
        <f t="shared" si="79"/>
        <v>67.467426710097726</v>
      </c>
      <c r="AE73" s="221"/>
      <c r="AF73" s="62" t="s">
        <v>4</v>
      </c>
      <c r="AG73" s="24">
        <f t="shared" si="73"/>
        <v>0</v>
      </c>
      <c r="AH73" s="25">
        <f t="shared" si="73"/>
        <v>15</v>
      </c>
      <c r="AI73" s="24">
        <f t="shared" si="73"/>
        <v>25</v>
      </c>
      <c r="AJ73" s="26">
        <f t="shared" si="73"/>
        <v>26</v>
      </c>
      <c r="AK73" s="26">
        <f t="shared" si="73"/>
        <v>31</v>
      </c>
      <c r="AL73" s="25">
        <f t="shared" si="73"/>
        <v>59</v>
      </c>
      <c r="AM73" s="24">
        <f t="shared" si="73"/>
        <v>45</v>
      </c>
      <c r="AN73" s="26">
        <f t="shared" si="73"/>
        <v>46</v>
      </c>
      <c r="AO73" s="25">
        <f t="shared" si="73"/>
        <v>56</v>
      </c>
      <c r="AP73" s="99">
        <f t="shared" si="74"/>
        <v>303</v>
      </c>
      <c r="AQ73" s="72">
        <f>SUM((AH70*AH73)+(AI70*AI73)+(AJ70*AJ73)+(AK70*AK73)+(AL70*AL73)+(AM70*AM73)+(AN70*AN73)+(AO70*AO73))/(AH73+AI73+AJ73+AK73+AL73+AM73+AN73+AO73)</f>
        <v>2.6188118811881189</v>
      </c>
      <c r="AR73" s="69">
        <f t="shared" si="75"/>
        <v>65.470297029702976</v>
      </c>
      <c r="AT73" s="221"/>
      <c r="AU73" s="62" t="s">
        <v>4</v>
      </c>
      <c r="AV73" s="24">
        <f t="shared" si="76"/>
        <v>2</v>
      </c>
      <c r="AW73" s="25">
        <f t="shared" si="76"/>
        <v>19</v>
      </c>
      <c r="AX73" s="24">
        <f t="shared" si="76"/>
        <v>61</v>
      </c>
      <c r="AY73" s="26">
        <f t="shared" si="76"/>
        <v>53</v>
      </c>
      <c r="AZ73" s="26">
        <f t="shared" si="76"/>
        <v>67</v>
      </c>
      <c r="BA73" s="25">
        <f t="shared" si="76"/>
        <v>99</v>
      </c>
      <c r="BB73" s="24">
        <f t="shared" si="76"/>
        <v>98</v>
      </c>
      <c r="BC73" s="26">
        <f t="shared" si="76"/>
        <v>92</v>
      </c>
      <c r="BD73" s="25">
        <f t="shared" si="76"/>
        <v>121</v>
      </c>
      <c r="BE73" s="52">
        <f t="shared" si="77"/>
        <v>612</v>
      </c>
      <c r="BF73" s="72">
        <f>SUM((AW70*AW73)+(AX70*AX73)+(AY70*AY73)+(AZ70*AZ73)+(BA70*BA73)+(BB70*BB73)+(BC70*BC73)+(BD70*BD73))/(AW73+AX73+AY73+AZ73+BA73+BB73+BC73+BD73)</f>
        <v>2.6590163934426227</v>
      </c>
      <c r="BG73" s="69">
        <f t="shared" si="78"/>
        <v>66.475409836065566</v>
      </c>
    </row>
    <row r="74" spans="1:59" ht="20.85" customHeight="1" x14ac:dyDescent="0.2">
      <c r="A74" s="115" t="s">
        <v>46</v>
      </c>
      <c r="B74" s="108">
        <f t="shared" si="68"/>
        <v>149</v>
      </c>
      <c r="C74" s="138">
        <v>2</v>
      </c>
      <c r="D74" s="138">
        <v>5</v>
      </c>
      <c r="E74" s="138">
        <v>14</v>
      </c>
      <c r="F74" s="138">
        <v>4</v>
      </c>
      <c r="G74" s="138">
        <v>13</v>
      </c>
      <c r="H74" s="138">
        <v>24</v>
      </c>
      <c r="I74" s="138">
        <v>29</v>
      </c>
      <c r="J74" s="138">
        <v>28</v>
      </c>
      <c r="K74" s="138">
        <v>30</v>
      </c>
      <c r="L74" s="142">
        <f t="shared" si="69"/>
        <v>87</v>
      </c>
      <c r="M74" s="141">
        <f t="shared" si="70"/>
        <v>59.183673469387756</v>
      </c>
      <c r="N74" s="140">
        <f>SUM((D69*D74)+(E69*E74)+(F69*F74)+(G69*G74)+(H69*H74)+(I69*I74)+(J69*J74)+(K69*K74))/(D74+E74+F74+G74+H74+I74+J74+K74)</f>
        <v>2.795918367346939</v>
      </c>
      <c r="O74" s="141">
        <f t="shared" si="71"/>
        <v>69.897959183673478</v>
      </c>
      <c r="Q74" s="396"/>
      <c r="R74" s="200" t="s">
        <v>22</v>
      </c>
      <c r="S74" s="201">
        <f t="shared" si="72"/>
        <v>15</v>
      </c>
      <c r="T74" s="58">
        <f t="shared" si="72"/>
        <v>0</v>
      </c>
      <c r="U74" s="201">
        <f t="shared" si="72"/>
        <v>7</v>
      </c>
      <c r="V74" s="59">
        <f t="shared" si="72"/>
        <v>11</v>
      </c>
      <c r="W74" s="59">
        <f t="shared" si="72"/>
        <v>68</v>
      </c>
      <c r="X74" s="58">
        <f t="shared" si="72"/>
        <v>97</v>
      </c>
      <c r="Y74" s="201">
        <f t="shared" si="72"/>
        <v>118</v>
      </c>
      <c r="Z74" s="59">
        <f t="shared" si="72"/>
        <v>79</v>
      </c>
      <c r="AA74" s="58">
        <f t="shared" si="72"/>
        <v>52</v>
      </c>
      <c r="AB74" s="200">
        <f t="shared" ref="AB74:AB78" si="81">SUM(S74:AA74)</f>
        <v>447</v>
      </c>
      <c r="AC74" s="94">
        <f>SUM((T70*T74)+(U70*U74)+(V70*V74)+(W70*W74)+(X70*X74)+(Y70*Y74)+(Z70*Z74)+(AA70*AA74))/(T74+U74+V74+W74+X74+Y74+Z74+AA74)</f>
        <v>2.8715277777777777</v>
      </c>
      <c r="AD74" s="69">
        <f t="shared" si="79"/>
        <v>71.788194444444443</v>
      </c>
      <c r="AE74" s="221"/>
      <c r="AF74" s="102" t="s">
        <v>22</v>
      </c>
      <c r="AG74" s="157">
        <f t="shared" si="73"/>
        <v>11</v>
      </c>
      <c r="AH74" s="58">
        <f t="shared" si="73"/>
        <v>23</v>
      </c>
      <c r="AI74" s="100">
        <f t="shared" si="73"/>
        <v>82</v>
      </c>
      <c r="AJ74" s="59">
        <f t="shared" si="73"/>
        <v>18</v>
      </c>
      <c r="AK74" s="59">
        <f t="shared" si="73"/>
        <v>43</v>
      </c>
      <c r="AL74" s="58">
        <f t="shared" si="73"/>
        <v>33</v>
      </c>
      <c r="AM74" s="100">
        <f t="shared" si="73"/>
        <v>48</v>
      </c>
      <c r="AN74" s="59">
        <f t="shared" si="73"/>
        <v>52</v>
      </c>
      <c r="AO74" s="58">
        <f t="shared" si="73"/>
        <v>119</v>
      </c>
      <c r="AP74" s="103">
        <f t="shared" ref="AP74:AP78" si="82">SUM(AG74:AO74)</f>
        <v>429</v>
      </c>
      <c r="AQ74" s="94">
        <f>SUM((AH70*AH74)+(AI70*AI74)+(AJ70*AJ74)+(AK70*AK74)+(AL70*AL74)+(AM70*AM74)+(AN70*AN74)+(AO70*AO74))/(AH74+AI74+AJ74+AK74+AL74+AM74+AN74+AO74)</f>
        <v>2.5825358851674642</v>
      </c>
      <c r="AR74" s="69">
        <f t="shared" si="75"/>
        <v>64.563397129186612</v>
      </c>
      <c r="AT74" s="221"/>
      <c r="AU74" s="6" t="s">
        <v>22</v>
      </c>
      <c r="AV74" s="53">
        <f t="shared" si="76"/>
        <v>26</v>
      </c>
      <c r="AW74" s="58">
        <f t="shared" si="76"/>
        <v>23</v>
      </c>
      <c r="AX74" s="53">
        <f t="shared" si="76"/>
        <v>89</v>
      </c>
      <c r="AY74" s="59">
        <f t="shared" si="76"/>
        <v>29</v>
      </c>
      <c r="AZ74" s="59">
        <f t="shared" si="76"/>
        <v>111</v>
      </c>
      <c r="BA74" s="58">
        <f t="shared" si="76"/>
        <v>130</v>
      </c>
      <c r="BB74" s="53">
        <f t="shared" si="76"/>
        <v>166</v>
      </c>
      <c r="BC74" s="59">
        <f t="shared" si="76"/>
        <v>131</v>
      </c>
      <c r="BD74" s="58">
        <f t="shared" si="76"/>
        <v>171</v>
      </c>
      <c r="BE74" s="92">
        <f t="shared" si="77"/>
        <v>876</v>
      </c>
      <c r="BF74" s="94">
        <f>SUM((AW70*AW74)+(AX70*AX74)+(AY70*AY74)+(AZ70*AZ74)+(BA70*BA74)+(BB70*BB74)+(BC70*BC74)+(BD70*BD74))/(AW74+AX74+AY74+AZ74+BA74+BB74+BC74+BD74)</f>
        <v>2.7294117647058824</v>
      </c>
      <c r="BG74" s="69">
        <f t="shared" si="78"/>
        <v>68.235294117647058</v>
      </c>
    </row>
    <row r="75" spans="1:59" ht="21.75" customHeight="1" x14ac:dyDescent="0.2">
      <c r="A75" s="115" t="s">
        <v>47</v>
      </c>
      <c r="B75" s="108">
        <f t="shared" si="68"/>
        <v>218</v>
      </c>
      <c r="C75" s="138">
        <v>2</v>
      </c>
      <c r="D75" s="138">
        <v>7</v>
      </c>
      <c r="E75" s="138">
        <v>4</v>
      </c>
      <c r="F75" s="138">
        <v>1</v>
      </c>
      <c r="G75" s="138">
        <v>14</v>
      </c>
      <c r="H75" s="138">
        <v>12</v>
      </c>
      <c r="I75" s="138">
        <v>52</v>
      </c>
      <c r="J75" s="138">
        <v>36</v>
      </c>
      <c r="K75" s="138">
        <v>90</v>
      </c>
      <c r="L75" s="142">
        <f t="shared" si="69"/>
        <v>178</v>
      </c>
      <c r="M75" s="141">
        <f t="shared" si="70"/>
        <v>82.407407407407405</v>
      </c>
      <c r="N75" s="140">
        <f>SUM((D69*D75)+(E69*E75)+(F69*F75)+(G69*G75)+(H69*H75)+(I69*I75)+(J69*J75)+(K69*K75))/(D75+E75+F75+G75+H75+I75+J75+K75)</f>
        <v>3.2662037037037037</v>
      </c>
      <c r="O75" s="141">
        <f t="shared" si="71"/>
        <v>81.655092592592595</v>
      </c>
      <c r="Q75" s="396"/>
      <c r="R75" s="196" t="s">
        <v>16</v>
      </c>
      <c r="S75" s="24">
        <f t="shared" si="72"/>
        <v>2</v>
      </c>
      <c r="T75" s="25">
        <f t="shared" si="72"/>
        <v>5</v>
      </c>
      <c r="U75" s="24">
        <f t="shared" si="72"/>
        <v>14</v>
      </c>
      <c r="V75" s="26">
        <f t="shared" si="72"/>
        <v>4</v>
      </c>
      <c r="W75" s="26">
        <f t="shared" si="72"/>
        <v>13</v>
      </c>
      <c r="X75" s="25">
        <f t="shared" si="72"/>
        <v>24</v>
      </c>
      <c r="Y75" s="24">
        <f t="shared" si="72"/>
        <v>29</v>
      </c>
      <c r="Z75" s="26">
        <f t="shared" si="72"/>
        <v>28</v>
      </c>
      <c r="AA75" s="25">
        <f t="shared" si="72"/>
        <v>30</v>
      </c>
      <c r="AB75" s="196">
        <f t="shared" si="81"/>
        <v>149</v>
      </c>
      <c r="AC75" s="72">
        <f>SUM((T70*T75)+(U70*U75)+(V70*V75)+(W70*W75)+(X70*X75)+(Y70*Y75)+(Z70*Z75)+(AA70*AA75))/(T75+U75+V75+W75+X75+Y75+Z75+AA75)</f>
        <v>2.795918367346939</v>
      </c>
      <c r="AD75" s="69">
        <f t="shared" si="79"/>
        <v>69.897959183673478</v>
      </c>
      <c r="AE75" s="221"/>
      <c r="AF75" s="62" t="s">
        <v>16</v>
      </c>
      <c r="AG75" s="24">
        <f t="shared" si="73"/>
        <v>6</v>
      </c>
      <c r="AH75" s="25">
        <f t="shared" si="73"/>
        <v>11</v>
      </c>
      <c r="AI75" s="24">
        <f t="shared" si="73"/>
        <v>12</v>
      </c>
      <c r="AJ75" s="26">
        <f t="shared" si="73"/>
        <v>1</v>
      </c>
      <c r="AK75" s="26">
        <f t="shared" si="73"/>
        <v>15</v>
      </c>
      <c r="AL75" s="25">
        <f t="shared" si="73"/>
        <v>10</v>
      </c>
      <c r="AM75" s="24">
        <f t="shared" si="73"/>
        <v>33</v>
      </c>
      <c r="AN75" s="26">
        <f t="shared" si="73"/>
        <v>76</v>
      </c>
      <c r="AO75" s="25">
        <f t="shared" si="73"/>
        <v>128</v>
      </c>
      <c r="AP75" s="99">
        <f t="shared" si="82"/>
        <v>292</v>
      </c>
      <c r="AQ75" s="72">
        <f>SUM((AH70*AH75)+(AI70*AI75)+(AJ70*AJ75)+(AK70*AK75)+(AL70*AL75)+(AM70*AM75)+(AN70*AN75)+(AO70*AO75))/(AH75+AI75+AJ75+AK75+AL75+AM75+AN75+AO75)</f>
        <v>3.3059440559440558</v>
      </c>
      <c r="AR75" s="69">
        <f t="shared" si="75"/>
        <v>82.6486013986014</v>
      </c>
      <c r="AT75" s="221"/>
      <c r="AU75" s="62" t="s">
        <v>16</v>
      </c>
      <c r="AV75" s="24">
        <f t="shared" si="76"/>
        <v>8</v>
      </c>
      <c r="AW75" s="25">
        <f t="shared" si="76"/>
        <v>16</v>
      </c>
      <c r="AX75" s="24">
        <f t="shared" si="76"/>
        <v>26</v>
      </c>
      <c r="AY75" s="26">
        <f t="shared" si="76"/>
        <v>5</v>
      </c>
      <c r="AZ75" s="26">
        <f t="shared" si="76"/>
        <v>28</v>
      </c>
      <c r="BA75" s="25">
        <f t="shared" si="76"/>
        <v>34</v>
      </c>
      <c r="BB75" s="24">
        <f t="shared" si="76"/>
        <v>62</v>
      </c>
      <c r="BC75" s="26">
        <f t="shared" si="76"/>
        <v>104</v>
      </c>
      <c r="BD75" s="25">
        <f t="shared" si="76"/>
        <v>158</v>
      </c>
      <c r="BE75" s="52">
        <f t="shared" si="77"/>
        <v>441</v>
      </c>
      <c r="BF75" s="72">
        <f>SUM((AW70*AW75)+(AX70*AX75)+(AY70*AY75)+(AZ70*AZ75)+(BA70*BA75)+(BB70*BB75)+(BC70*BC75)+(BD70*BD75))/(AW75+AX75+AY75+AZ75+BA75+BB75+BC75+BD75)</f>
        <v>3.132794457274827</v>
      </c>
      <c r="BG75" s="69">
        <f t="shared" si="78"/>
        <v>78.319861431870677</v>
      </c>
    </row>
    <row r="76" spans="1:59" ht="21.75" customHeight="1" x14ac:dyDescent="0.2">
      <c r="A76" s="115" t="s">
        <v>74</v>
      </c>
      <c r="B76" s="108">
        <f t="shared" si="68"/>
        <v>179</v>
      </c>
      <c r="C76" s="138">
        <v>2</v>
      </c>
      <c r="D76" s="138">
        <v>11</v>
      </c>
      <c r="E76" s="138">
        <v>15</v>
      </c>
      <c r="F76" s="138">
        <v>7</v>
      </c>
      <c r="G76" s="138">
        <v>7</v>
      </c>
      <c r="H76" s="138">
        <v>4</v>
      </c>
      <c r="I76" s="138">
        <v>11</v>
      </c>
      <c r="J76" s="138">
        <v>20</v>
      </c>
      <c r="K76" s="138">
        <v>102</v>
      </c>
      <c r="L76" s="142">
        <f t="shared" si="69"/>
        <v>133</v>
      </c>
      <c r="M76" s="141">
        <f t="shared" si="70"/>
        <v>75.141242937853107</v>
      </c>
      <c r="N76" s="140">
        <f>SUM((D69*D76)+(E69*E76)+(F69*F76)+(G69*G76)+(H69*H76)+(I69*I76)+(J69*J76)+(K69*K76))/(D76+E76+F76+G76+H76+I76+J76+K76)</f>
        <v>3.1666666666666665</v>
      </c>
      <c r="O76" s="141">
        <f t="shared" si="71"/>
        <v>79.166666666666657</v>
      </c>
      <c r="Q76" s="396"/>
      <c r="R76" s="196" t="s">
        <v>5</v>
      </c>
      <c r="S76" s="18">
        <f t="shared" si="72"/>
        <v>2</v>
      </c>
      <c r="T76" s="19">
        <f t="shared" si="72"/>
        <v>7</v>
      </c>
      <c r="U76" s="18">
        <f t="shared" si="72"/>
        <v>4</v>
      </c>
      <c r="V76" s="38">
        <f t="shared" si="72"/>
        <v>1</v>
      </c>
      <c r="W76" s="38">
        <f t="shared" si="72"/>
        <v>14</v>
      </c>
      <c r="X76" s="19">
        <f t="shared" si="72"/>
        <v>12</v>
      </c>
      <c r="Y76" s="18">
        <f t="shared" si="72"/>
        <v>52</v>
      </c>
      <c r="Z76" s="38">
        <f t="shared" si="72"/>
        <v>36</v>
      </c>
      <c r="AA76" s="19">
        <f t="shared" si="72"/>
        <v>90</v>
      </c>
      <c r="AB76" s="66">
        <f t="shared" si="81"/>
        <v>218</v>
      </c>
      <c r="AC76" s="72">
        <f>SUM((T70*T76)+(U70*U76)+(V70*V76)+(W70*W76)+(X70*X76)+(Y70*Y76)+(Z70*Z76)+(AA70*AA76))/(T76+U76+V76+W76+X76+Y76+Z76+AA76)</f>
        <v>3.2662037037037037</v>
      </c>
      <c r="AD76" s="69">
        <f t="shared" si="79"/>
        <v>81.655092592592595</v>
      </c>
      <c r="AE76" s="221"/>
      <c r="AF76" s="62" t="s">
        <v>5</v>
      </c>
      <c r="AG76" s="18">
        <f t="shared" si="73"/>
        <v>2</v>
      </c>
      <c r="AH76" s="19">
        <f t="shared" si="73"/>
        <v>4</v>
      </c>
      <c r="AI76" s="18">
        <f t="shared" si="73"/>
        <v>12</v>
      </c>
      <c r="AJ76" s="38">
        <f t="shared" si="73"/>
        <v>10</v>
      </c>
      <c r="AK76" s="38">
        <f t="shared" si="73"/>
        <v>18</v>
      </c>
      <c r="AL76" s="19">
        <f t="shared" si="73"/>
        <v>62</v>
      </c>
      <c r="AM76" s="18">
        <f t="shared" si="73"/>
        <v>59</v>
      </c>
      <c r="AN76" s="38">
        <f t="shared" si="73"/>
        <v>28</v>
      </c>
      <c r="AO76" s="19">
        <f t="shared" si="73"/>
        <v>11</v>
      </c>
      <c r="AP76" s="66">
        <f t="shared" si="82"/>
        <v>206</v>
      </c>
      <c r="AQ76" s="72">
        <f>SUM((AH70*AH76)+(AI70*AI76)+(AJ70*AJ76)+(AK70*AK76)+(AL70*AL76)+(AM70*AM76)+(AN70*AN76)+(AO70*AO76))/(AH76+AI76+AJ76+AK76+AL76+AM76+AN76+AO76)</f>
        <v>2.6323529411764706</v>
      </c>
      <c r="AR76" s="69">
        <f t="shared" si="75"/>
        <v>65.808823529411768</v>
      </c>
      <c r="AT76" s="221"/>
      <c r="AU76" s="62" t="s">
        <v>5</v>
      </c>
      <c r="AV76" s="18">
        <f t="shared" si="76"/>
        <v>4</v>
      </c>
      <c r="AW76" s="19">
        <f t="shared" si="76"/>
        <v>11</v>
      </c>
      <c r="AX76" s="18">
        <f t="shared" si="76"/>
        <v>16</v>
      </c>
      <c r="AY76" s="38">
        <f t="shared" si="76"/>
        <v>11</v>
      </c>
      <c r="AZ76" s="38">
        <f t="shared" si="76"/>
        <v>32</v>
      </c>
      <c r="BA76" s="19">
        <f t="shared" si="76"/>
        <v>74</v>
      </c>
      <c r="BB76" s="18">
        <f t="shared" si="76"/>
        <v>111</v>
      </c>
      <c r="BC76" s="38">
        <f t="shared" si="76"/>
        <v>64</v>
      </c>
      <c r="BD76" s="19">
        <f t="shared" si="76"/>
        <v>101</v>
      </c>
      <c r="BE76" s="66">
        <f t="shared" si="77"/>
        <v>424</v>
      </c>
      <c r="BF76" s="72">
        <f>SUM((AW70*AW76)+(AX70*AX76)+(AY70*AY76)+(AZ70*AZ76)+(BA70*BA76)+(BB70*BB76)+(BC70*BC76)+(BD70*BD76))/(AW76+AX76+AY76+AZ76+BA76+BB76+BC76+BD76)</f>
        <v>2.9583333333333335</v>
      </c>
      <c r="BG76" s="69">
        <f t="shared" si="78"/>
        <v>73.958333333333343</v>
      </c>
    </row>
    <row r="77" spans="1:59" ht="21" customHeight="1" x14ac:dyDescent="0.2">
      <c r="A77" s="115" t="s">
        <v>48</v>
      </c>
      <c r="B77" s="108">
        <f t="shared" si="68"/>
        <v>424</v>
      </c>
      <c r="C77" s="138">
        <v>0</v>
      </c>
      <c r="D77" s="138">
        <v>8</v>
      </c>
      <c r="E77" s="138">
        <v>37</v>
      </c>
      <c r="F77" s="138">
        <v>30</v>
      </c>
      <c r="G77" s="138">
        <v>56</v>
      </c>
      <c r="H77" s="138">
        <v>66</v>
      </c>
      <c r="I77" s="138">
        <v>78</v>
      </c>
      <c r="J77" s="138">
        <v>47</v>
      </c>
      <c r="K77" s="138">
        <v>102</v>
      </c>
      <c r="L77" s="142">
        <f t="shared" si="69"/>
        <v>227</v>
      </c>
      <c r="M77" s="141">
        <f t="shared" si="70"/>
        <v>53.537735849056602</v>
      </c>
      <c r="N77" s="140">
        <f>SUM((D69*D77)+(E69*E77)+(F69*F77)+(G69*G77)+(H69*H77)+(I69*I77)+(J69*J77)+(K69*K77))/(D77+E77+F77+G77+H77+I77+J77+K77)</f>
        <v>2.7488207547169812</v>
      </c>
      <c r="O77" s="141">
        <f t="shared" si="71"/>
        <v>68.720518867924525</v>
      </c>
      <c r="Q77" s="396"/>
      <c r="R77" s="199" t="s">
        <v>23</v>
      </c>
      <c r="S77" s="18">
        <f t="shared" si="72"/>
        <v>2</v>
      </c>
      <c r="T77" s="19">
        <f t="shared" si="72"/>
        <v>11</v>
      </c>
      <c r="U77" s="18">
        <f t="shared" si="72"/>
        <v>15</v>
      </c>
      <c r="V77" s="38">
        <f t="shared" si="72"/>
        <v>7</v>
      </c>
      <c r="W77" s="38">
        <f t="shared" si="72"/>
        <v>7</v>
      </c>
      <c r="X77" s="19">
        <f t="shared" si="72"/>
        <v>4</v>
      </c>
      <c r="Y77" s="18">
        <f t="shared" si="72"/>
        <v>11</v>
      </c>
      <c r="Z77" s="38">
        <f t="shared" si="72"/>
        <v>20</v>
      </c>
      <c r="AA77" s="19">
        <f t="shared" si="72"/>
        <v>102</v>
      </c>
      <c r="AB77" s="66">
        <f t="shared" si="81"/>
        <v>179</v>
      </c>
      <c r="AC77" s="72">
        <f>SUM((T70*T77)+(U70*U77)+(V70*V77)+(W70*W77)+(X70*X77)+(Y70*Y77)+(Z70*Z77)+(AA70*AA77))/(T77+U77+V77+W77+X77+Y77+Z77+AA77)</f>
        <v>3.1666666666666665</v>
      </c>
      <c r="AD77" s="69">
        <f t="shared" si="79"/>
        <v>79.166666666666657</v>
      </c>
      <c r="AE77" s="221"/>
      <c r="AF77" s="101" t="s">
        <v>23</v>
      </c>
      <c r="AG77" s="18">
        <f t="shared" si="73"/>
        <v>3</v>
      </c>
      <c r="AH77" s="19">
        <f t="shared" si="73"/>
        <v>5</v>
      </c>
      <c r="AI77" s="18">
        <f t="shared" si="73"/>
        <v>13</v>
      </c>
      <c r="AJ77" s="38">
        <f t="shared" si="73"/>
        <v>10</v>
      </c>
      <c r="AK77" s="38">
        <f t="shared" si="73"/>
        <v>15</v>
      </c>
      <c r="AL77" s="19">
        <f t="shared" si="73"/>
        <v>32</v>
      </c>
      <c r="AM77" s="18">
        <f t="shared" si="73"/>
        <v>35</v>
      </c>
      <c r="AN77" s="38">
        <f t="shared" si="73"/>
        <v>33</v>
      </c>
      <c r="AO77" s="19">
        <f t="shared" si="73"/>
        <v>76</v>
      </c>
      <c r="AP77" s="66">
        <f t="shared" si="82"/>
        <v>222</v>
      </c>
      <c r="AQ77" s="72">
        <f>SUM((AH70*AH77)+(AI70*AI77)+(AJ70*AJ77)+(AK70*AK77)+(AL70*AL77)+(AM70*AM77)+(AN70*AN77)+(AO70*AO77))/(AH77+AI77+AJ77+AK77+AL77+AM77+AN77+AO77)</f>
        <v>3.0251141552511416</v>
      </c>
      <c r="AR77" s="69">
        <f t="shared" si="75"/>
        <v>75.62785388127854</v>
      </c>
      <c r="AT77" s="221"/>
      <c r="AU77" s="63" t="s">
        <v>23</v>
      </c>
      <c r="AV77" s="18">
        <f t="shared" si="76"/>
        <v>5</v>
      </c>
      <c r="AW77" s="19">
        <f t="shared" si="76"/>
        <v>16</v>
      </c>
      <c r="AX77" s="18">
        <f t="shared" si="76"/>
        <v>28</v>
      </c>
      <c r="AY77" s="38">
        <f t="shared" si="76"/>
        <v>17</v>
      </c>
      <c r="AZ77" s="38">
        <f t="shared" si="76"/>
        <v>22</v>
      </c>
      <c r="BA77" s="19">
        <f t="shared" si="76"/>
        <v>36</v>
      </c>
      <c r="BB77" s="18">
        <f t="shared" si="76"/>
        <v>46</v>
      </c>
      <c r="BC77" s="38">
        <f t="shared" si="76"/>
        <v>53</v>
      </c>
      <c r="BD77" s="19">
        <f t="shared" si="76"/>
        <v>178</v>
      </c>
      <c r="BE77" s="66">
        <f t="shared" si="77"/>
        <v>401</v>
      </c>
      <c r="BF77" s="72">
        <f>SUM((AW70*AW77)+(AX70*AX77)+(AY70*AY77)+(AZ70*AZ77)+(BA70*BA77)+(BB70*BB77)+(BC70*BC77)+(BD70*BD77))/(AW77+AX77+AY77+AZ77+BA77+BB77+BC77+BD77)</f>
        <v>3.0883838383838382</v>
      </c>
      <c r="BG77" s="69">
        <f t="shared" si="78"/>
        <v>77.209595959595958</v>
      </c>
    </row>
    <row r="78" spans="1:59" ht="21" customHeight="1" thickBot="1" x14ac:dyDescent="0.25">
      <c r="A78" s="165"/>
      <c r="B78" s="166">
        <f>SUM(B70:B77)</f>
        <v>2173</v>
      </c>
      <c r="C78" s="163"/>
      <c r="D78" s="173"/>
      <c r="E78" s="173"/>
      <c r="F78" s="173"/>
      <c r="G78" s="173"/>
      <c r="H78" s="173"/>
      <c r="I78" s="173"/>
      <c r="J78" s="173"/>
      <c r="K78" s="173"/>
      <c r="L78" s="167">
        <f>SUM(L70:L77)</f>
        <v>1245</v>
      </c>
      <c r="M78" s="168">
        <f>SUM((L78/((B78)-(C70+C71+C72+C73+C74+C75+C76+C77))*100))</f>
        <v>57.960893854748605</v>
      </c>
      <c r="N78" s="143">
        <f>SUM(N70:N77)/8</f>
        <v>2.8321255805366041</v>
      </c>
      <c r="O78" s="144">
        <f>SUM(O70:O77)/8</f>
        <v>70.803139513415104</v>
      </c>
      <c r="Q78" s="396"/>
      <c r="R78" s="199" t="s">
        <v>11</v>
      </c>
      <c r="S78" s="89">
        <f t="shared" si="72"/>
        <v>0</v>
      </c>
      <c r="T78" s="90">
        <f t="shared" si="72"/>
        <v>8</v>
      </c>
      <c r="U78" s="89">
        <f t="shared" si="72"/>
        <v>37</v>
      </c>
      <c r="V78" s="91">
        <f t="shared" si="72"/>
        <v>30</v>
      </c>
      <c r="W78" s="91">
        <f t="shared" si="72"/>
        <v>56</v>
      </c>
      <c r="X78" s="90">
        <f t="shared" si="72"/>
        <v>66</v>
      </c>
      <c r="Y78" s="89">
        <f t="shared" si="72"/>
        <v>78</v>
      </c>
      <c r="Z78" s="91">
        <f t="shared" si="72"/>
        <v>47</v>
      </c>
      <c r="AA78" s="90">
        <f t="shared" si="72"/>
        <v>102</v>
      </c>
      <c r="AB78" s="93">
        <f t="shared" si="81"/>
        <v>424</v>
      </c>
      <c r="AC78" s="95">
        <f>SUM((T70*T78)+(U70*U78)+(V70*V78)+(W70*W78)+(X70*X78)+(Y70*Y78)+(Z70*Z78)+(AA70*AA78))/(T78+U78+V78+W78+X78+Y78+Z78+AA78)</f>
        <v>2.7488207547169812</v>
      </c>
      <c r="AD78" s="73">
        <f t="shared" si="79"/>
        <v>68.720518867924525</v>
      </c>
      <c r="AE78" s="221"/>
      <c r="AF78" s="101" t="s">
        <v>11</v>
      </c>
      <c r="AG78" s="89">
        <f t="shared" si="73"/>
        <v>12</v>
      </c>
      <c r="AH78" s="90">
        <f t="shared" si="73"/>
        <v>9</v>
      </c>
      <c r="AI78" s="89">
        <f t="shared" si="73"/>
        <v>36</v>
      </c>
      <c r="AJ78" s="91">
        <f t="shared" si="73"/>
        <v>36</v>
      </c>
      <c r="AK78" s="91">
        <f t="shared" si="73"/>
        <v>42</v>
      </c>
      <c r="AL78" s="90">
        <f t="shared" si="73"/>
        <v>63</v>
      </c>
      <c r="AM78" s="89">
        <f t="shared" si="73"/>
        <v>83</v>
      </c>
      <c r="AN78" s="91">
        <f t="shared" si="73"/>
        <v>47</v>
      </c>
      <c r="AO78" s="90">
        <f t="shared" si="73"/>
        <v>88</v>
      </c>
      <c r="AP78" s="93">
        <f t="shared" si="82"/>
        <v>416</v>
      </c>
      <c r="AQ78" s="95">
        <f>SUM((AH70*AH78)+(AI70*AI78)+(AJ70*AJ78)+(AK70*AK78)+(AL70*AL78)+(AM70*AM78)+(AN70*AN78)+(AO70*AO78))/(AH78+AI78+AJ78+AK78+AL78+AM78+AN78+AO78)</f>
        <v>2.7153465346534653</v>
      </c>
      <c r="AR78" s="73">
        <f t="shared" si="75"/>
        <v>67.883663366336634</v>
      </c>
      <c r="AT78" s="221"/>
      <c r="AU78" s="63" t="s">
        <v>11</v>
      </c>
      <c r="AV78" s="89">
        <f t="shared" si="76"/>
        <v>12</v>
      </c>
      <c r="AW78" s="90">
        <f t="shared" si="76"/>
        <v>17</v>
      </c>
      <c r="AX78" s="89">
        <f t="shared" si="76"/>
        <v>73</v>
      </c>
      <c r="AY78" s="91">
        <f t="shared" si="76"/>
        <v>66</v>
      </c>
      <c r="AZ78" s="91">
        <f t="shared" si="76"/>
        <v>98</v>
      </c>
      <c r="BA78" s="90">
        <f t="shared" si="76"/>
        <v>129</v>
      </c>
      <c r="BB78" s="89">
        <f t="shared" si="76"/>
        <v>161</v>
      </c>
      <c r="BC78" s="91">
        <f t="shared" si="76"/>
        <v>94</v>
      </c>
      <c r="BD78" s="90">
        <f t="shared" si="76"/>
        <v>190</v>
      </c>
      <c r="BE78" s="93">
        <f t="shared" si="77"/>
        <v>840</v>
      </c>
      <c r="BF78" s="95">
        <f>SUM((AW70*AW78)+(AX70*AX78)+(AY70*AY78)+(AZ70*AZ78)+(BA70*BA78)+(BB70*BB78)+(BC70*BC78)+(BD70*BD78))/(AW78+AX78+AY78+AZ78+BA78+BB78+BC78+BD78)</f>
        <v>2.7324879227053138</v>
      </c>
      <c r="BG78" s="73">
        <f t="shared" si="78"/>
        <v>68.312198067632849</v>
      </c>
    </row>
    <row r="79" spans="1:59" ht="21.75" customHeight="1" x14ac:dyDescent="0.2">
      <c r="A79" s="362" t="s">
        <v>49</v>
      </c>
      <c r="B79" s="348"/>
      <c r="C79" s="174" t="s">
        <v>9</v>
      </c>
      <c r="D79" s="170">
        <v>0</v>
      </c>
      <c r="E79" s="170">
        <v>1</v>
      </c>
      <c r="F79" s="170">
        <v>1.5</v>
      </c>
      <c r="G79" s="170">
        <v>2</v>
      </c>
      <c r="H79" s="170">
        <v>2.5</v>
      </c>
      <c r="I79" s="170">
        <v>3</v>
      </c>
      <c r="J79" s="170">
        <v>3.5</v>
      </c>
      <c r="K79" s="170">
        <v>4</v>
      </c>
      <c r="L79" s="171"/>
      <c r="M79" s="172"/>
      <c r="N79" s="145"/>
      <c r="O79" s="146"/>
      <c r="Q79" s="396"/>
      <c r="R79" s="223" t="s">
        <v>6</v>
      </c>
      <c r="S79" s="20">
        <f t="shared" ref="S79:AB79" si="83">SUM(S71:S78)</f>
        <v>25</v>
      </c>
      <c r="T79" s="21">
        <f t="shared" si="83"/>
        <v>50</v>
      </c>
      <c r="U79" s="20">
        <f t="shared" si="83"/>
        <v>151</v>
      </c>
      <c r="V79" s="22">
        <f t="shared" si="83"/>
        <v>127</v>
      </c>
      <c r="W79" s="22">
        <f t="shared" si="83"/>
        <v>247</v>
      </c>
      <c r="X79" s="21">
        <f t="shared" si="83"/>
        <v>328</v>
      </c>
      <c r="Y79" s="20">
        <f t="shared" si="83"/>
        <v>425</v>
      </c>
      <c r="Z79" s="22">
        <f t="shared" si="83"/>
        <v>323</v>
      </c>
      <c r="AA79" s="21">
        <f t="shared" si="83"/>
        <v>497</v>
      </c>
      <c r="AB79" s="223">
        <f t="shared" si="83"/>
        <v>2173</v>
      </c>
      <c r="AC79" s="392">
        <f>SUM((T70*T79)+(U70*U79)+(V70*V79)+(W70*W79)+(X70*X79)+(Y70*Y79)+(Z70*Z79)+(AA70*AA79))/(T79+U79+V79+W79+X79+Y79+Z79+AA79)</f>
        <v>2.8161080074487894</v>
      </c>
      <c r="AD79" s="230">
        <f>SUM(AC79/4*100)</f>
        <v>70.402700186219732</v>
      </c>
      <c r="AE79" s="221"/>
      <c r="AF79" s="317" t="s">
        <v>6</v>
      </c>
      <c r="AG79" s="20">
        <f t="shared" ref="AG79:AP79" si="84">SUM(AG71:AG78)</f>
        <v>37</v>
      </c>
      <c r="AH79" s="21">
        <f t="shared" si="84"/>
        <v>85</v>
      </c>
      <c r="AI79" s="20">
        <f t="shared" si="84"/>
        <v>258</v>
      </c>
      <c r="AJ79" s="22">
        <f t="shared" si="84"/>
        <v>146</v>
      </c>
      <c r="AK79" s="22">
        <f t="shared" si="84"/>
        <v>213</v>
      </c>
      <c r="AL79" s="21">
        <f t="shared" si="84"/>
        <v>313</v>
      </c>
      <c r="AM79" s="20">
        <f t="shared" si="84"/>
        <v>355</v>
      </c>
      <c r="AN79" s="22">
        <f t="shared" si="84"/>
        <v>335</v>
      </c>
      <c r="AO79" s="21">
        <f t="shared" si="84"/>
        <v>555</v>
      </c>
      <c r="AP79" s="225">
        <f t="shared" si="84"/>
        <v>2297</v>
      </c>
      <c r="AQ79" s="227">
        <f>SUM((AH70*AH79)+(AI70*AI79)+(AJ70*AJ79)+(AK70*AK79)+(AL70*AL79)+(AM70*AM79)+(AN70*AN79)+(AO70*AO79))/(AH79+AI79+AJ79+AK79+AL79+AM79+AN79+AO79)</f>
        <v>2.7181415929203538</v>
      </c>
      <c r="AR79" s="230">
        <f>SUM(AQ79/4*100)</f>
        <v>67.953539823008839</v>
      </c>
      <c r="AT79" s="221"/>
      <c r="AU79" s="317" t="s">
        <v>6</v>
      </c>
      <c r="AV79" s="20">
        <f t="shared" ref="AV79:BE79" si="85">SUM(AV71:AV78)</f>
        <v>62</v>
      </c>
      <c r="AW79" s="21">
        <f t="shared" si="85"/>
        <v>135</v>
      </c>
      <c r="AX79" s="20">
        <f t="shared" si="85"/>
        <v>409</v>
      </c>
      <c r="AY79" s="22">
        <f t="shared" si="85"/>
        <v>273</v>
      </c>
      <c r="AZ79" s="22">
        <f t="shared" si="85"/>
        <v>460</v>
      </c>
      <c r="BA79" s="21">
        <f t="shared" si="85"/>
        <v>641</v>
      </c>
      <c r="BB79" s="20">
        <f t="shared" si="85"/>
        <v>780</v>
      </c>
      <c r="BC79" s="22">
        <f t="shared" si="85"/>
        <v>658</v>
      </c>
      <c r="BD79" s="21">
        <f t="shared" si="85"/>
        <v>1052</v>
      </c>
      <c r="BE79" s="225">
        <f t="shared" si="85"/>
        <v>4470</v>
      </c>
      <c r="BF79" s="227">
        <f>SUM((AW70*AW79)+(AX70*AX79)+(AY70*AY79)+(AZ70*AZ79)+(BA70*BA79)+(BB70*BB79)+(BC70*BC79)+(BD70*BD79))/(AW79+AX79+AY79+AZ79+BA79+BB79+BC79+BD79)</f>
        <v>2.7658802177858441</v>
      </c>
      <c r="BG79" s="230">
        <f>SUM(BF79/4*100)</f>
        <v>69.147005444646098</v>
      </c>
    </row>
    <row r="80" spans="1:59" ht="21" customHeight="1" x14ac:dyDescent="0.2">
      <c r="A80" s="114" t="s">
        <v>43</v>
      </c>
      <c r="B80" s="108">
        <f t="shared" ref="B80:B87" si="86">SUM(C80:K80)</f>
        <v>206</v>
      </c>
      <c r="C80" s="138">
        <v>0</v>
      </c>
      <c r="D80" s="138">
        <v>8</v>
      </c>
      <c r="E80" s="138">
        <v>36</v>
      </c>
      <c r="F80" s="138">
        <v>26</v>
      </c>
      <c r="G80" s="138">
        <v>28</v>
      </c>
      <c r="H80" s="138">
        <v>30</v>
      </c>
      <c r="I80" s="138">
        <v>22</v>
      </c>
      <c r="J80" s="138">
        <v>23</v>
      </c>
      <c r="K80" s="138">
        <v>33</v>
      </c>
      <c r="L80" s="142">
        <f t="shared" ref="L80:L87" si="87">SUM(I80+J80+K80)</f>
        <v>78</v>
      </c>
      <c r="M80" s="141">
        <f>SUM(L80/(D80+E80+F80+G80+H80+I80+J80+K80)*100)</f>
        <v>37.864077669902912</v>
      </c>
      <c r="N80" s="140">
        <f>SUM((D79*D80)+(E79*E80)+(F79*F80)+(G79*G80)+(H79*H80)+(I79*I80)+(J79*J80)+(K79*K80))/(D80+E80+F80+G80+H80+I80+J80+K80)</f>
        <v>2.3519417475728157</v>
      </c>
      <c r="O80" s="141">
        <f>SUM(N80/4*100)</f>
        <v>58.79854368932039</v>
      </c>
      <c r="Q80" s="396"/>
      <c r="R80" s="224"/>
      <c r="S80" s="233">
        <f>SUM(S79+T79)</f>
        <v>75</v>
      </c>
      <c r="T80" s="234"/>
      <c r="U80" s="233">
        <f>SUM(U79+V79+W79+X79)</f>
        <v>853</v>
      </c>
      <c r="V80" s="235"/>
      <c r="W80" s="235"/>
      <c r="X80" s="234"/>
      <c r="Y80" s="233">
        <f>SUM(Y79+Z79+AA79)</f>
        <v>1245</v>
      </c>
      <c r="Z80" s="235"/>
      <c r="AA80" s="234"/>
      <c r="AB80" s="224"/>
      <c r="AC80" s="393"/>
      <c r="AD80" s="231"/>
      <c r="AE80" s="221"/>
      <c r="AF80" s="318"/>
      <c r="AG80" s="233">
        <f>SUM(AG79+AH79)</f>
        <v>122</v>
      </c>
      <c r="AH80" s="234"/>
      <c r="AI80" s="233">
        <f>SUM(AI79+AJ79+AK79+AL79)</f>
        <v>930</v>
      </c>
      <c r="AJ80" s="235"/>
      <c r="AK80" s="235"/>
      <c r="AL80" s="234"/>
      <c r="AM80" s="233">
        <f>SUM(AM79+AN79+AO79)</f>
        <v>1245</v>
      </c>
      <c r="AN80" s="235"/>
      <c r="AO80" s="234"/>
      <c r="AP80" s="226"/>
      <c r="AQ80" s="228"/>
      <c r="AR80" s="231"/>
      <c r="AT80" s="221"/>
      <c r="AU80" s="318"/>
      <c r="AV80" s="233">
        <f>SUM(AV79+AW79)</f>
        <v>197</v>
      </c>
      <c r="AW80" s="234"/>
      <c r="AX80" s="233">
        <f>SUM(AX79+AY79+AZ79+BA79)</f>
        <v>1783</v>
      </c>
      <c r="AY80" s="235"/>
      <c r="AZ80" s="235"/>
      <c r="BA80" s="234"/>
      <c r="BB80" s="233">
        <f>SUM(BB79+BC79+BD79)</f>
        <v>2490</v>
      </c>
      <c r="BC80" s="235"/>
      <c r="BD80" s="234"/>
      <c r="BE80" s="226"/>
      <c r="BF80" s="228"/>
      <c r="BG80" s="231"/>
    </row>
    <row r="81" spans="1:59" ht="21" customHeight="1" x14ac:dyDescent="0.2">
      <c r="A81" s="114" t="s">
        <v>44</v>
      </c>
      <c r="B81" s="108">
        <f t="shared" si="86"/>
        <v>223</v>
      </c>
      <c r="C81" s="138">
        <v>3</v>
      </c>
      <c r="D81" s="138">
        <v>10</v>
      </c>
      <c r="E81" s="138">
        <v>42</v>
      </c>
      <c r="F81" s="138">
        <v>19</v>
      </c>
      <c r="G81" s="138">
        <v>21</v>
      </c>
      <c r="H81" s="138">
        <v>24</v>
      </c>
      <c r="I81" s="138">
        <v>30</v>
      </c>
      <c r="J81" s="138">
        <v>30</v>
      </c>
      <c r="K81" s="138">
        <v>44</v>
      </c>
      <c r="L81" s="142">
        <f t="shared" si="87"/>
        <v>104</v>
      </c>
      <c r="M81" s="141">
        <f t="shared" ref="M81:M87" si="88">SUM(L81/(D81+E81+F81+G81+H81+I81+J81+K81)*100)</f>
        <v>47.272727272727273</v>
      </c>
      <c r="N81" s="140">
        <f>SUM((D79*D81)+(E79*E81)+(F79*F81)+(G79*G81)+(H79*H81)+(I79*I81)+(J79*J81)+(K79*K81))/(D81+E81+F81+G81+H81+I81+J81+K81)</f>
        <v>2.4704545454545452</v>
      </c>
      <c r="O81" s="141">
        <f t="shared" ref="O81:O87" si="89">SUM(N81/4*100)</f>
        <v>61.761363636363633</v>
      </c>
      <c r="Q81" s="396"/>
      <c r="R81" s="195" t="s">
        <v>7</v>
      </c>
      <c r="S81" s="49">
        <f>SUM(S79/((AB79)-(S79)))</f>
        <v>1.1638733705772812E-2</v>
      </c>
      <c r="T81" s="50">
        <f>SUM(T79/((AB79)-(S79)))</f>
        <v>2.3277467411545624E-2</v>
      </c>
      <c r="U81" s="49">
        <f>SUM(U79/((AB79)-(S79)))</f>
        <v>7.0297951582867779E-2</v>
      </c>
      <c r="V81" s="39">
        <f>SUM(V79/((AB79)-(S79)))</f>
        <v>5.9124767225325885E-2</v>
      </c>
      <c r="W81" s="39">
        <f>SUM(W79/((AB79)-(S79)))</f>
        <v>0.11499068901303539</v>
      </c>
      <c r="X81" s="50">
        <f>SUM(X79/((AB79)-(S79)))</f>
        <v>0.1527001862197393</v>
      </c>
      <c r="Y81" s="49">
        <f>SUM(Y79/((AB79)-(S79)))</f>
        <v>0.1978584729981378</v>
      </c>
      <c r="Z81" s="39">
        <f>SUM(Z79/((AB79)-(S79)))</f>
        <v>0.15037243947858472</v>
      </c>
      <c r="AA81" s="50">
        <f>SUM(AA79/((AB79)-(S79)))</f>
        <v>0.23137802607076349</v>
      </c>
      <c r="AB81" s="390">
        <f>SUM(T82+U82+Y82)</f>
        <v>1</v>
      </c>
      <c r="AC81" s="393" t="e">
        <f>SUM((#REF!*T81)+(#REF!*U81)+(#REF!*V81)+(#REF!*W81)+(#REF!*X81)+(#REF!*Y81)+(#REF!*Z81)+(#REF!*AA81))/(T81+U81+V81+W81+X81+Y81+Z81+AA81)</f>
        <v>#REF!</v>
      </c>
      <c r="AD81" s="231"/>
      <c r="AE81" s="221"/>
      <c r="AF81" s="44" t="s">
        <v>7</v>
      </c>
      <c r="AG81" s="49">
        <f>SUM(AG79/((AP79)-(AG79)))</f>
        <v>1.6371681415929203E-2</v>
      </c>
      <c r="AH81" s="50">
        <f>SUM(AH79/((AP79)-(AG79)))</f>
        <v>3.7610619469026552E-2</v>
      </c>
      <c r="AI81" s="49">
        <f>SUM(AI79/((AP79)-(AG79)))</f>
        <v>0.11415929203539824</v>
      </c>
      <c r="AJ81" s="39">
        <f>SUM(AJ79/((AP79)-(AG79)))</f>
        <v>6.4601769911504431E-2</v>
      </c>
      <c r="AK81" s="39">
        <f>SUM(AK79/((AP79)-(AG79)))</f>
        <v>9.4247787610619471E-2</v>
      </c>
      <c r="AL81" s="50">
        <f>SUM(AL79/((AP79)-(AG79)))</f>
        <v>0.13849557522123893</v>
      </c>
      <c r="AM81" s="49">
        <f>SUM(AM79/((AP79)-(AG79)))</f>
        <v>0.15707964601769911</v>
      </c>
      <c r="AN81" s="39">
        <f>SUM(AN79/((AP79)-(AG79)))</f>
        <v>0.14823008849557523</v>
      </c>
      <c r="AO81" s="50">
        <f>SUM(AO79/((AP79)-(AG79)))</f>
        <v>0.24557522123893805</v>
      </c>
      <c r="AP81" s="236">
        <f>SUM(AH82+AI82+AM82)</f>
        <v>1</v>
      </c>
      <c r="AQ81" s="228" t="e">
        <f>SUM((#REF!*AH81)+(#REF!*AI81)+(#REF!*AJ81)+(#REF!*AK81)+(#REF!*AL81)+(#REF!*AM81)+(#REF!*AN81)+(#REF!*AO81))/(AH81+AI81+AJ81+AK81+AL81+AM81+AN81+AO81)</f>
        <v>#REF!</v>
      </c>
      <c r="AR81" s="231"/>
      <c r="AT81" s="221"/>
      <c r="AU81" s="44" t="s">
        <v>7</v>
      </c>
      <c r="AV81" s="49">
        <f>SUM(AV79/((BE79)-(AV79)))</f>
        <v>1.4065335753176044E-2</v>
      </c>
      <c r="AW81" s="50">
        <f>SUM(AW79/((BE79)-(AV79)))</f>
        <v>3.0626134301270418E-2</v>
      </c>
      <c r="AX81" s="49">
        <f>SUM(AX79/((BE79)-(AV79)))</f>
        <v>9.2785843920145189E-2</v>
      </c>
      <c r="AY81" s="39">
        <f>SUM(AY79/((BE79)-(AV79)))</f>
        <v>6.1932849364791286E-2</v>
      </c>
      <c r="AZ81" s="39">
        <f>SUM(AZ79/((BE79)-(AV79)))</f>
        <v>0.10435571687840291</v>
      </c>
      <c r="BA81" s="50">
        <f>SUM(BA79/((BE79)-(AV79)))</f>
        <v>0.14541742286751361</v>
      </c>
      <c r="BB81" s="49">
        <f>SUM(BB79/((BE79)-(AV79)))</f>
        <v>0.17695099818511797</v>
      </c>
      <c r="BC81" s="39">
        <f>SUM(BC79/((BE79)-(AV79)))</f>
        <v>0.14927404718693285</v>
      </c>
      <c r="BD81" s="50">
        <f>SUM(BD79/((BE79)-(AV79)))</f>
        <v>0.23865698729582577</v>
      </c>
      <c r="BE81" s="236">
        <f>SUM(AW82+AX82+BB82)</f>
        <v>1</v>
      </c>
      <c r="BF81" s="228" t="e">
        <f>SUM((#REF!*AW81)+(#REF!*AX81)+(#REF!*AY81)+(#REF!*AZ81)+(#REF!*BA81)+(#REF!*BB81)+(#REF!*BC81)+(#REF!*BD81))/(AW81+AX81+AY81+AZ81+BA81+BB81+BC81+BD81)</f>
        <v>#REF!</v>
      </c>
      <c r="BG81" s="231"/>
    </row>
    <row r="82" spans="1:59" ht="21" customHeight="1" thickBot="1" x14ac:dyDescent="0.25">
      <c r="A82" s="114" t="s">
        <v>45</v>
      </c>
      <c r="B82" s="108">
        <f t="shared" si="86"/>
        <v>303</v>
      </c>
      <c r="C82" s="138">
        <v>0</v>
      </c>
      <c r="D82" s="138">
        <v>15</v>
      </c>
      <c r="E82" s="138">
        <v>25</v>
      </c>
      <c r="F82" s="138">
        <v>26</v>
      </c>
      <c r="G82" s="138">
        <v>31</v>
      </c>
      <c r="H82" s="138">
        <v>59</v>
      </c>
      <c r="I82" s="138">
        <v>45</v>
      </c>
      <c r="J82" s="138">
        <v>46</v>
      </c>
      <c r="K82" s="138">
        <v>56</v>
      </c>
      <c r="L82" s="142">
        <f t="shared" si="87"/>
        <v>147</v>
      </c>
      <c r="M82" s="141">
        <f t="shared" si="88"/>
        <v>48.514851485148512</v>
      </c>
      <c r="N82" s="140">
        <f>SUM((D79*D82)+(E79*E82)+(F79*F82)+(G79*G82)+(H79*H82)+(I79*I82)+(J79*J82)+(K79*K82))/(D82+E82+F82+G82+H82+I82+J82+K82)</f>
        <v>2.6188118811881189</v>
      </c>
      <c r="O82" s="141">
        <f t="shared" si="89"/>
        <v>65.470297029702976</v>
      </c>
      <c r="Q82" s="397"/>
      <c r="R82" s="123" t="s">
        <v>10</v>
      </c>
      <c r="S82" s="197">
        <f>SUM(S81)</f>
        <v>1.1638733705772812E-2</v>
      </c>
      <c r="T82" s="158">
        <f>SUM(T81)</f>
        <v>2.3277467411545624E-2</v>
      </c>
      <c r="U82" s="387">
        <f>SUM(U81:X81)</f>
        <v>0.39711359404096835</v>
      </c>
      <c r="V82" s="388"/>
      <c r="W82" s="388"/>
      <c r="X82" s="389"/>
      <c r="Y82" s="387">
        <f>SUM(Y81:AA81)</f>
        <v>0.57960893854748607</v>
      </c>
      <c r="Z82" s="388"/>
      <c r="AA82" s="389"/>
      <c r="AB82" s="391"/>
      <c r="AC82" s="394" t="e">
        <f>SUM((#REF!*T82)+(#REF!*U82)+(#REF!*V82)+(#REF!*W82)+(#REF!*X82)+(#REF!*Y82)+(#REF!*Z82)+(#REF!*AA82))/(T82+U82+V82+W82+X82+Y82+Z82+AA82)</f>
        <v>#REF!</v>
      </c>
      <c r="AD82" s="232"/>
      <c r="AE82" s="222"/>
      <c r="AF82" s="45" t="s">
        <v>10</v>
      </c>
      <c r="AG82" s="156">
        <f>SUM(AG81)</f>
        <v>1.6371681415929203E-2</v>
      </c>
      <c r="AH82" s="158">
        <f>SUM(AH81)</f>
        <v>3.7610619469026552E-2</v>
      </c>
      <c r="AI82" s="238">
        <f>SUM(AI81:AL81)</f>
        <v>0.41150442477876104</v>
      </c>
      <c r="AJ82" s="239"/>
      <c r="AK82" s="239"/>
      <c r="AL82" s="240"/>
      <c r="AM82" s="238">
        <f>SUM(AM81:AO81)</f>
        <v>0.55088495575221241</v>
      </c>
      <c r="AN82" s="239"/>
      <c r="AO82" s="240"/>
      <c r="AP82" s="237"/>
      <c r="AQ82" s="229" t="e">
        <f>SUM((#REF!*AH82)+(#REF!*AI82)+(#REF!*AJ82)+(#REF!*AK82)+(#REF!*AL82)+(#REF!*AM82)+(#REF!*AN82)+(#REF!*AO82))/(AH82+AI82+AJ82+AK82+AL82+AM82+AN82+AO82)</f>
        <v>#REF!</v>
      </c>
      <c r="AR82" s="232"/>
      <c r="AT82" s="222"/>
      <c r="AU82" s="45" t="s">
        <v>10</v>
      </c>
      <c r="AV82" s="156">
        <f>SUM(AV81)</f>
        <v>1.4065335753176044E-2</v>
      </c>
      <c r="AW82" s="158">
        <f>SUM(AW81)</f>
        <v>3.0626134301270418E-2</v>
      </c>
      <c r="AX82" s="238">
        <f>SUM(AX81:BA81)</f>
        <v>0.40449183303085301</v>
      </c>
      <c r="AY82" s="239"/>
      <c r="AZ82" s="239"/>
      <c r="BA82" s="240"/>
      <c r="BB82" s="238">
        <f>SUM(BB81:BD81)</f>
        <v>0.56488203266787662</v>
      </c>
      <c r="BC82" s="239"/>
      <c r="BD82" s="240"/>
      <c r="BE82" s="237"/>
      <c r="BF82" s="229" t="e">
        <f>SUM((#REF!*AW82)+(#REF!*AX82)+(#REF!*AY82)+(#REF!*AZ82)+(#REF!*BA82)+(#REF!*BB82)+(#REF!*BC82)+(#REF!*BD82))/(AW82+AX82+AY82+AZ82+BA82+BB82+BC82+BD82)</f>
        <v>#REF!</v>
      </c>
      <c r="BG82" s="232"/>
    </row>
    <row r="83" spans="1:59" ht="21" customHeight="1" x14ac:dyDescent="0.2">
      <c r="A83" s="114" t="s">
        <v>73</v>
      </c>
      <c r="B83" s="108">
        <f t="shared" si="86"/>
        <v>429</v>
      </c>
      <c r="C83" s="138">
        <v>11</v>
      </c>
      <c r="D83" s="138">
        <v>23</v>
      </c>
      <c r="E83" s="138">
        <v>82</v>
      </c>
      <c r="F83" s="138">
        <v>18</v>
      </c>
      <c r="G83" s="138">
        <v>43</v>
      </c>
      <c r="H83" s="138">
        <v>33</v>
      </c>
      <c r="I83" s="138">
        <v>48</v>
      </c>
      <c r="J83" s="138">
        <v>52</v>
      </c>
      <c r="K83" s="138">
        <v>119</v>
      </c>
      <c r="L83" s="142">
        <f t="shared" si="87"/>
        <v>219</v>
      </c>
      <c r="M83" s="141">
        <f t="shared" si="88"/>
        <v>52.39234449760766</v>
      </c>
      <c r="N83" s="140">
        <f>SUM((D79*D83)+(E79*E83)+(F79*F83)+(G79*G83)+(H79*H83)+(I79*I83)+(J79*J83)+(K79*K83))/(D83+E83+F83+G83+H83+I83+J83+K83)</f>
        <v>2.5825358851674642</v>
      </c>
      <c r="O83" s="141">
        <f t="shared" si="89"/>
        <v>64.563397129186612</v>
      </c>
      <c r="Q83" s="75"/>
      <c r="R83" s="125"/>
      <c r="S83" s="40"/>
      <c r="T83" s="40"/>
      <c r="U83" s="40"/>
      <c r="V83" s="40"/>
      <c r="W83" s="40"/>
      <c r="X83" s="40"/>
      <c r="Y83" s="40"/>
      <c r="Z83" s="40"/>
      <c r="AA83" s="40"/>
      <c r="AB83" s="110"/>
      <c r="AC83" s="41"/>
      <c r="AD83" s="111"/>
      <c r="AE83" s="75"/>
      <c r="AF83" s="109"/>
      <c r="AG83" s="40"/>
      <c r="AH83" s="40"/>
      <c r="AI83" s="40"/>
      <c r="AJ83" s="40"/>
      <c r="AK83" s="40"/>
      <c r="AL83" s="40"/>
      <c r="AM83" s="40"/>
      <c r="AN83" s="40"/>
      <c r="AO83" s="40"/>
      <c r="AP83" s="110"/>
      <c r="AQ83" s="41"/>
      <c r="AR83" s="111"/>
      <c r="AT83" s="75"/>
      <c r="AU83" s="109"/>
      <c r="AV83" s="40"/>
      <c r="AW83" s="40"/>
      <c r="AX83" s="40"/>
      <c r="AY83" s="40"/>
      <c r="AZ83" s="40"/>
      <c r="BA83" s="40"/>
      <c r="BB83" s="40"/>
      <c r="BC83" s="40"/>
      <c r="BD83" s="40"/>
      <c r="BE83" s="110"/>
      <c r="BF83" s="41"/>
      <c r="BG83" s="111"/>
    </row>
    <row r="84" spans="1:59" ht="21" customHeight="1" x14ac:dyDescent="0.2">
      <c r="A84" s="115" t="s">
        <v>46</v>
      </c>
      <c r="B84" s="108">
        <f t="shared" si="86"/>
        <v>292</v>
      </c>
      <c r="C84" s="138">
        <v>6</v>
      </c>
      <c r="D84" s="138">
        <v>11</v>
      </c>
      <c r="E84" s="138">
        <v>12</v>
      </c>
      <c r="F84" s="138">
        <v>1</v>
      </c>
      <c r="G84" s="138">
        <v>15</v>
      </c>
      <c r="H84" s="138">
        <v>10</v>
      </c>
      <c r="I84" s="138">
        <v>33</v>
      </c>
      <c r="J84" s="138">
        <v>76</v>
      </c>
      <c r="K84" s="138">
        <v>128</v>
      </c>
      <c r="L84" s="142">
        <f t="shared" si="87"/>
        <v>237</v>
      </c>
      <c r="M84" s="141">
        <f t="shared" si="88"/>
        <v>82.867132867132867</v>
      </c>
      <c r="N84" s="140">
        <f>SUM((D79*D84)+(E79*E84)+(F79*F84)+(G79*G84)+(H79*H84)+(I79*I84)+(J79*J84)+(K79*K84))/(D84+E84+F84+G84+H84+I84+J84+K84)</f>
        <v>3.3059440559440558</v>
      </c>
      <c r="O84" s="141">
        <f t="shared" si="89"/>
        <v>82.6486013986014</v>
      </c>
      <c r="Q84" s="75"/>
      <c r="R84" s="125"/>
      <c r="S84" s="40"/>
      <c r="T84" s="40"/>
      <c r="U84" s="40"/>
      <c r="V84" s="40"/>
      <c r="W84" s="40"/>
      <c r="X84" s="40"/>
      <c r="Y84" s="40"/>
      <c r="Z84" s="40"/>
      <c r="AA84" s="40"/>
      <c r="AB84" s="110"/>
      <c r="AC84" s="41"/>
      <c r="AD84" s="111"/>
      <c r="AE84" s="75"/>
      <c r="AF84" s="109"/>
      <c r="AG84" s="40"/>
      <c r="AH84" s="40"/>
      <c r="AI84" s="40"/>
      <c r="AJ84" s="40"/>
      <c r="AK84" s="40"/>
      <c r="AL84" s="40"/>
      <c r="AM84" s="40"/>
      <c r="AN84" s="40"/>
      <c r="AO84" s="40"/>
      <c r="AP84" s="110"/>
      <c r="AQ84" s="41"/>
      <c r="AR84" s="111"/>
      <c r="AT84" s="75"/>
      <c r="AU84" s="109"/>
      <c r="AV84" s="40"/>
      <c r="AW84" s="40"/>
      <c r="AX84" s="40"/>
      <c r="AY84" s="40"/>
      <c r="AZ84" s="40"/>
      <c r="BA84" s="40"/>
      <c r="BB84" s="40"/>
      <c r="BC84" s="40"/>
      <c r="BD84" s="40"/>
      <c r="BE84" s="110"/>
      <c r="BF84" s="41"/>
      <c r="BG84" s="111"/>
    </row>
    <row r="85" spans="1:59" ht="21" customHeight="1" x14ac:dyDescent="0.2">
      <c r="A85" s="115" t="s">
        <v>47</v>
      </c>
      <c r="B85" s="108">
        <f t="shared" si="86"/>
        <v>206</v>
      </c>
      <c r="C85" s="138">
        <v>2</v>
      </c>
      <c r="D85" s="138">
        <v>4</v>
      </c>
      <c r="E85" s="138">
        <v>12</v>
      </c>
      <c r="F85" s="138">
        <v>10</v>
      </c>
      <c r="G85" s="138">
        <v>18</v>
      </c>
      <c r="H85" s="138">
        <v>62</v>
      </c>
      <c r="I85" s="138">
        <v>59</v>
      </c>
      <c r="J85" s="138">
        <v>28</v>
      </c>
      <c r="K85" s="138">
        <v>11</v>
      </c>
      <c r="L85" s="142">
        <f t="shared" si="87"/>
        <v>98</v>
      </c>
      <c r="M85" s="141">
        <f t="shared" si="88"/>
        <v>48.03921568627451</v>
      </c>
      <c r="N85" s="140">
        <f>SUM((D79*D85)+(E79*E85)+(F79*F85)+(G79*G85)+(H79*H85)+(I79*I85)+(J79*J85)+(K79*K85))/(D85+E85+F85+G85+H85+I85+J85+K85)</f>
        <v>2.6323529411764706</v>
      </c>
      <c r="O85" s="141">
        <f t="shared" si="89"/>
        <v>65.808823529411768</v>
      </c>
      <c r="Q85" s="75"/>
      <c r="R85" s="125"/>
      <c r="S85" s="40"/>
      <c r="T85" s="40"/>
      <c r="U85" s="40"/>
      <c r="V85" s="40"/>
      <c r="W85" s="40"/>
      <c r="X85" s="40"/>
      <c r="Y85" s="40"/>
      <c r="Z85" s="40"/>
      <c r="AA85" s="40"/>
      <c r="AB85" s="110"/>
      <c r="AC85" s="41"/>
      <c r="AD85" s="111"/>
      <c r="AE85" s="75"/>
      <c r="AF85" s="109"/>
      <c r="AG85" s="40"/>
      <c r="AH85" s="40"/>
      <c r="AI85" s="40"/>
      <c r="AJ85" s="40"/>
      <c r="AK85" s="40"/>
      <c r="AL85" s="40"/>
      <c r="AM85" s="40"/>
      <c r="AN85" s="40"/>
      <c r="AO85" s="40"/>
      <c r="AP85" s="110"/>
      <c r="AQ85" s="41"/>
      <c r="AR85" s="111"/>
      <c r="AT85" s="75"/>
      <c r="AU85" s="109"/>
      <c r="AV85" s="40"/>
      <c r="AW85" s="40"/>
      <c r="AX85" s="40"/>
      <c r="AY85" s="40"/>
      <c r="AZ85" s="40"/>
      <c r="BA85" s="40"/>
      <c r="BB85" s="40"/>
      <c r="BC85" s="40"/>
      <c r="BD85" s="40"/>
      <c r="BE85" s="110"/>
      <c r="BF85" s="41"/>
      <c r="BG85" s="111"/>
    </row>
    <row r="86" spans="1:59" ht="21.75" customHeight="1" x14ac:dyDescent="0.45">
      <c r="A86" s="115" t="s">
        <v>74</v>
      </c>
      <c r="B86" s="108">
        <f t="shared" si="86"/>
        <v>222</v>
      </c>
      <c r="C86" s="138">
        <v>3</v>
      </c>
      <c r="D86" s="138">
        <v>5</v>
      </c>
      <c r="E86" s="138">
        <v>13</v>
      </c>
      <c r="F86" s="138">
        <v>10</v>
      </c>
      <c r="G86" s="138">
        <v>15</v>
      </c>
      <c r="H86" s="138">
        <v>32</v>
      </c>
      <c r="I86" s="138">
        <v>35</v>
      </c>
      <c r="J86" s="138">
        <v>33</v>
      </c>
      <c r="K86" s="138">
        <v>76</v>
      </c>
      <c r="L86" s="142">
        <f t="shared" si="87"/>
        <v>144</v>
      </c>
      <c r="M86" s="141">
        <f t="shared" si="88"/>
        <v>65.753424657534239</v>
      </c>
      <c r="N86" s="140">
        <f>SUM((D79*D86)+(E79*E86)+(F79*F86)+(G79*G86)+(H79*H86)+(I79*I86)+(J79*J86)+(K79*K86))/(D86+E86+F86+G86+H86+I86+J86+K86)</f>
        <v>3.0251141552511416</v>
      </c>
      <c r="O86" s="141">
        <f t="shared" si="89"/>
        <v>75.62785388127854</v>
      </c>
    </row>
    <row r="87" spans="1:59" ht="21" customHeight="1" x14ac:dyDescent="0.45">
      <c r="A87" s="115" t="s">
        <v>48</v>
      </c>
      <c r="B87" s="108">
        <f t="shared" si="86"/>
        <v>416</v>
      </c>
      <c r="C87" s="138">
        <v>12</v>
      </c>
      <c r="D87" s="138">
        <v>9</v>
      </c>
      <c r="E87" s="138">
        <v>36</v>
      </c>
      <c r="F87" s="138">
        <v>36</v>
      </c>
      <c r="G87" s="138">
        <v>42</v>
      </c>
      <c r="H87" s="138">
        <v>63</v>
      </c>
      <c r="I87" s="138">
        <v>83</v>
      </c>
      <c r="J87" s="138">
        <v>47</v>
      </c>
      <c r="K87" s="138">
        <v>88</v>
      </c>
      <c r="L87" s="142">
        <f t="shared" si="87"/>
        <v>218</v>
      </c>
      <c r="M87" s="141">
        <f t="shared" si="88"/>
        <v>53.960396039603964</v>
      </c>
      <c r="N87" s="140">
        <f>SUM((D79*D87)+(E79*E87)+(F79*F87)+(G79*G87)+(H79*H87)+(I79*I87)+(J79*J87)+(K79*K87))/(D87+E87+F87+G87+H87+I87+J87+K87)</f>
        <v>2.7153465346534653</v>
      </c>
      <c r="O87" s="141">
        <f t="shared" si="89"/>
        <v>67.883663366336634</v>
      </c>
    </row>
    <row r="88" spans="1:59" ht="21" customHeight="1" thickBot="1" x14ac:dyDescent="0.5">
      <c r="A88" s="116"/>
      <c r="B88" s="117">
        <f>SUM(B80:B87)</f>
        <v>2297</v>
      </c>
      <c r="C88" s="117"/>
      <c r="D88" s="117"/>
      <c r="E88" s="117"/>
      <c r="F88" s="117"/>
      <c r="G88" s="117"/>
      <c r="H88" s="117"/>
      <c r="I88" s="117"/>
      <c r="J88" s="117"/>
      <c r="K88" s="117"/>
      <c r="L88" s="409">
        <f>SUM(L80:L87)</f>
        <v>1245</v>
      </c>
      <c r="M88" s="410">
        <f>SUM((L88/((B88)-(C80+C81+C82+C83+C84+C85+C86+C87))*100))</f>
        <v>55.088495575221245</v>
      </c>
      <c r="N88" s="147">
        <f>SUM(N80:N87)/8</f>
        <v>2.7128127183010098</v>
      </c>
      <c r="O88" s="148">
        <f>SUM(O80:O87)/8</f>
        <v>67.820317957525248</v>
      </c>
    </row>
    <row r="89" spans="1:59" ht="21" customHeight="1" thickBot="1" x14ac:dyDescent="0.25">
      <c r="A89" s="119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50"/>
      <c r="M89" s="150"/>
      <c r="N89" s="150"/>
      <c r="O89" s="150"/>
      <c r="Q89" s="241" t="s">
        <v>69</v>
      </c>
      <c r="R89" s="241"/>
      <c r="S89" s="241"/>
      <c r="T89" s="241"/>
      <c r="U89" s="241"/>
      <c r="V89" s="241"/>
      <c r="W89" s="241"/>
      <c r="X89" s="241"/>
      <c r="Y89" s="241"/>
      <c r="Z89" s="241"/>
      <c r="AA89" s="241"/>
      <c r="AB89" s="241"/>
      <c r="AC89" s="241"/>
      <c r="AD89" s="241"/>
      <c r="AE89" s="241" t="s">
        <v>66</v>
      </c>
      <c r="AF89" s="241"/>
      <c r="AG89" s="241"/>
      <c r="AH89" s="241"/>
      <c r="AI89" s="241"/>
      <c r="AJ89" s="241"/>
      <c r="AK89" s="241"/>
      <c r="AL89" s="241"/>
      <c r="AM89" s="241"/>
      <c r="AN89" s="241"/>
      <c r="AO89" s="241"/>
      <c r="AP89" s="241"/>
      <c r="AQ89" s="241"/>
      <c r="AR89" s="241"/>
      <c r="AT89" s="241" t="str">
        <f t="shared" ref="AT89" si="90">$AT$1</f>
        <v>สถิติผลการเรียนของแยกตามระดับชั้น ปีการศึกษา 2557</v>
      </c>
      <c r="AU89" s="241"/>
      <c r="AV89" s="241"/>
      <c r="AW89" s="241"/>
      <c r="AX89" s="241"/>
      <c r="AY89" s="241"/>
      <c r="AZ89" s="241"/>
      <c r="BA89" s="241"/>
      <c r="BB89" s="241"/>
      <c r="BC89" s="241"/>
      <c r="BD89" s="241"/>
      <c r="BE89" s="241"/>
      <c r="BF89" s="241"/>
      <c r="BG89" s="241"/>
    </row>
    <row r="90" spans="1:59" ht="21" customHeight="1" thickBot="1" x14ac:dyDescent="0.25">
      <c r="A90" s="359" t="s">
        <v>40</v>
      </c>
      <c r="B90" s="357" t="s">
        <v>75</v>
      </c>
      <c r="C90" s="346" t="s">
        <v>62</v>
      </c>
      <c r="D90" s="347"/>
      <c r="E90" s="347"/>
      <c r="F90" s="347"/>
      <c r="G90" s="347"/>
      <c r="H90" s="347"/>
      <c r="I90" s="347"/>
      <c r="J90" s="347"/>
      <c r="K90" s="348"/>
      <c r="L90" s="349" t="s">
        <v>41</v>
      </c>
      <c r="M90" s="351" t="s">
        <v>42</v>
      </c>
      <c r="N90" s="353" t="s">
        <v>50</v>
      </c>
      <c r="O90" s="355" t="s">
        <v>30</v>
      </c>
      <c r="Q90" s="242" t="s">
        <v>18</v>
      </c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242"/>
      <c r="AC90" s="242"/>
      <c r="AD90" s="242"/>
      <c r="AE90" s="242" t="s">
        <v>18</v>
      </c>
      <c r="AF90" s="242"/>
      <c r="AG90" s="242"/>
      <c r="AH90" s="242"/>
      <c r="AI90" s="242"/>
      <c r="AJ90" s="242"/>
      <c r="AK90" s="242"/>
      <c r="AL90" s="242"/>
      <c r="AM90" s="242"/>
      <c r="AN90" s="242"/>
      <c r="AO90" s="242"/>
      <c r="AP90" s="242"/>
      <c r="AQ90" s="242"/>
      <c r="AR90" s="242"/>
      <c r="AT90" s="242" t="s">
        <v>18</v>
      </c>
      <c r="AU90" s="242"/>
      <c r="AV90" s="242"/>
      <c r="AW90" s="242"/>
      <c r="AX90" s="242"/>
      <c r="AY90" s="242"/>
      <c r="AZ90" s="242"/>
      <c r="BA90" s="242"/>
      <c r="BB90" s="242"/>
      <c r="BC90" s="242"/>
      <c r="BD90" s="242"/>
      <c r="BE90" s="242"/>
      <c r="BF90" s="242"/>
      <c r="BG90" s="242"/>
    </row>
    <row r="91" spans="1:59" ht="21" customHeight="1" thickBot="1" x14ac:dyDescent="0.25">
      <c r="A91" s="360"/>
      <c r="B91" s="358"/>
      <c r="C91" s="112" t="s">
        <v>9</v>
      </c>
      <c r="D91" s="108">
        <v>0</v>
      </c>
      <c r="E91" s="108">
        <v>1</v>
      </c>
      <c r="F91" s="108">
        <v>1.5</v>
      </c>
      <c r="G91" s="108">
        <v>2</v>
      </c>
      <c r="H91" s="108">
        <v>2.5</v>
      </c>
      <c r="I91" s="108">
        <v>3</v>
      </c>
      <c r="J91" s="108">
        <v>3.5</v>
      </c>
      <c r="K91" s="108">
        <v>4</v>
      </c>
      <c r="L91" s="350"/>
      <c r="M91" s="352"/>
      <c r="N91" s="354"/>
      <c r="O91" s="356"/>
      <c r="Q91" s="385" t="s">
        <v>17</v>
      </c>
      <c r="R91" s="383" t="s">
        <v>8</v>
      </c>
      <c r="S91" s="381" t="s">
        <v>32</v>
      </c>
      <c r="T91" s="382"/>
      <c r="U91" s="369" t="s">
        <v>76</v>
      </c>
      <c r="V91" s="265"/>
      <c r="W91" s="265"/>
      <c r="X91" s="265"/>
      <c r="Y91" s="265"/>
      <c r="Z91" s="265"/>
      <c r="AA91" s="380"/>
      <c r="AB91" s="378" t="s">
        <v>75</v>
      </c>
      <c r="AC91" s="315" t="s">
        <v>7</v>
      </c>
      <c r="AD91" s="295" t="s">
        <v>30</v>
      </c>
      <c r="AE91" s="243" t="s">
        <v>17</v>
      </c>
      <c r="AF91" s="320" t="s">
        <v>8</v>
      </c>
      <c r="AG91" s="245" t="s">
        <v>32</v>
      </c>
      <c r="AH91" s="246"/>
      <c r="AI91" s="247" t="s">
        <v>76</v>
      </c>
      <c r="AJ91" s="248"/>
      <c r="AK91" s="248"/>
      <c r="AL91" s="248"/>
      <c r="AM91" s="248"/>
      <c r="AN91" s="248"/>
      <c r="AO91" s="248"/>
      <c r="AP91" s="249" t="s">
        <v>75</v>
      </c>
      <c r="AQ91" s="251" t="s">
        <v>7</v>
      </c>
      <c r="AR91" s="253" t="s">
        <v>30</v>
      </c>
      <c r="AT91" s="243" t="s">
        <v>17</v>
      </c>
      <c r="AU91" s="320" t="s">
        <v>8</v>
      </c>
      <c r="AV91" s="245" t="s">
        <v>32</v>
      </c>
      <c r="AW91" s="246"/>
      <c r="AX91" s="247" t="s">
        <v>76</v>
      </c>
      <c r="AY91" s="248"/>
      <c r="AZ91" s="248"/>
      <c r="BA91" s="248"/>
      <c r="BB91" s="248"/>
      <c r="BC91" s="248"/>
      <c r="BD91" s="248"/>
      <c r="BE91" s="249" t="s">
        <v>75</v>
      </c>
      <c r="BF91" s="251" t="s">
        <v>7</v>
      </c>
      <c r="BG91" s="253" t="s">
        <v>30</v>
      </c>
    </row>
    <row r="92" spans="1:59" ht="21" customHeight="1" thickBot="1" x14ac:dyDescent="0.25">
      <c r="A92" s="114" t="s">
        <v>43</v>
      </c>
      <c r="B92" s="108">
        <f>SUM(C92:K92)</f>
        <v>244</v>
      </c>
      <c r="C92" s="138">
        <v>5</v>
      </c>
      <c r="D92" s="138">
        <v>11</v>
      </c>
      <c r="E92" s="138">
        <v>26</v>
      </c>
      <c r="F92" s="138">
        <v>27</v>
      </c>
      <c r="G92" s="138">
        <v>45</v>
      </c>
      <c r="H92" s="138">
        <v>19</v>
      </c>
      <c r="I92" s="138">
        <v>44</v>
      </c>
      <c r="J92" s="138">
        <v>56</v>
      </c>
      <c r="K92" s="138">
        <v>11</v>
      </c>
      <c r="L92" s="142">
        <f t="shared" ref="L92:L99" si="91">SUM(I92+J92+K92)</f>
        <v>111</v>
      </c>
      <c r="M92" s="141">
        <f>SUM(L92/(D92+E92+F92+G92+H92+I92+J92+K92)*100)</f>
        <v>46.443514644351467</v>
      </c>
      <c r="N92" s="140">
        <f>SUM((D91*D92)+(E91*E92)+(F91*F92)+(G91*G92)+(H91*H92)+(I91*I92)+(J91*J92)+(K91*K92))/(D92+E92+F92+G92+H92+I92+J92+K92)</f>
        <v>2.4100418410041842</v>
      </c>
      <c r="O92" s="141">
        <f>SUM(N92/4*100)</f>
        <v>60.251046025104607</v>
      </c>
      <c r="Q92" s="386"/>
      <c r="R92" s="384"/>
      <c r="S92" s="47" t="s">
        <v>9</v>
      </c>
      <c r="T92" s="48">
        <v>0</v>
      </c>
      <c r="U92" s="13">
        <v>1</v>
      </c>
      <c r="V92" s="11">
        <v>1.5</v>
      </c>
      <c r="W92" s="11">
        <v>2</v>
      </c>
      <c r="X92" s="12">
        <v>2.5</v>
      </c>
      <c r="Y92" s="13">
        <v>3</v>
      </c>
      <c r="Z92" s="11">
        <v>3.5</v>
      </c>
      <c r="AA92" s="12">
        <v>4</v>
      </c>
      <c r="AB92" s="379"/>
      <c r="AC92" s="316"/>
      <c r="AD92" s="377"/>
      <c r="AE92" s="244"/>
      <c r="AF92" s="321"/>
      <c r="AG92" s="47" t="s">
        <v>9</v>
      </c>
      <c r="AH92" s="48">
        <v>0</v>
      </c>
      <c r="AI92" s="13">
        <v>1</v>
      </c>
      <c r="AJ92" s="11">
        <v>1.5</v>
      </c>
      <c r="AK92" s="11">
        <v>2</v>
      </c>
      <c r="AL92" s="12">
        <v>2.5</v>
      </c>
      <c r="AM92" s="13">
        <v>3</v>
      </c>
      <c r="AN92" s="11">
        <v>3.5</v>
      </c>
      <c r="AO92" s="12">
        <v>4</v>
      </c>
      <c r="AP92" s="250"/>
      <c r="AQ92" s="252"/>
      <c r="AR92" s="254"/>
      <c r="AT92" s="244"/>
      <c r="AU92" s="321"/>
      <c r="AV92" s="47" t="s">
        <v>9</v>
      </c>
      <c r="AW92" s="48">
        <v>0</v>
      </c>
      <c r="AX92" s="13">
        <v>1</v>
      </c>
      <c r="AY92" s="11">
        <v>1.5</v>
      </c>
      <c r="AZ92" s="11">
        <v>2</v>
      </c>
      <c r="BA92" s="12">
        <v>2.5</v>
      </c>
      <c r="BB92" s="13">
        <v>3</v>
      </c>
      <c r="BC92" s="11">
        <v>3.5</v>
      </c>
      <c r="BD92" s="12">
        <v>4</v>
      </c>
      <c r="BE92" s="250"/>
      <c r="BF92" s="252"/>
      <c r="BG92" s="254"/>
    </row>
    <row r="93" spans="1:59" ht="21.75" customHeight="1" x14ac:dyDescent="0.2">
      <c r="A93" s="114" t="s">
        <v>44</v>
      </c>
      <c r="B93" s="108">
        <f t="shared" ref="B93:B99" si="92">SUM(C93:K93)</f>
        <v>263</v>
      </c>
      <c r="C93" s="138">
        <v>3</v>
      </c>
      <c r="D93" s="138">
        <v>3</v>
      </c>
      <c r="E93" s="138">
        <v>16</v>
      </c>
      <c r="F93" s="138">
        <v>12</v>
      </c>
      <c r="G93" s="138">
        <v>28</v>
      </c>
      <c r="H93" s="138">
        <v>52</v>
      </c>
      <c r="I93" s="138">
        <v>67</v>
      </c>
      <c r="J93" s="138">
        <v>36</v>
      </c>
      <c r="K93" s="138">
        <v>46</v>
      </c>
      <c r="L93" s="142">
        <f t="shared" si="91"/>
        <v>149</v>
      </c>
      <c r="M93" s="141">
        <f t="shared" ref="M93:M99" si="93">SUM(L93/(D93+E93+F93+G93+H93+I93+J93+K93)*100)</f>
        <v>57.307692307692307</v>
      </c>
      <c r="N93" s="140">
        <f>SUM((D91*D93)+(E91*E93)+(F91*F93)+(G91*G93)+(H91*H93)+(I91*I93)+(J91*J93)+(K91*K93))/(D93+E93+F93+G93+H93+I93+J93+K93)</f>
        <v>2.8115384615384613</v>
      </c>
      <c r="O93" s="141">
        <f t="shared" ref="O93:O99" si="94">SUM(N93/4*100)</f>
        <v>70.288461538461533</v>
      </c>
      <c r="Q93" s="395" t="s">
        <v>38</v>
      </c>
      <c r="R93" s="65" t="s">
        <v>2</v>
      </c>
      <c r="S93" s="14">
        <f t="shared" ref="S93:AA100" si="95">C92</f>
        <v>5</v>
      </c>
      <c r="T93" s="15">
        <f t="shared" si="95"/>
        <v>11</v>
      </c>
      <c r="U93" s="14">
        <f t="shared" si="95"/>
        <v>26</v>
      </c>
      <c r="V93" s="17">
        <f t="shared" si="95"/>
        <v>27</v>
      </c>
      <c r="W93" s="17">
        <f t="shared" si="95"/>
        <v>45</v>
      </c>
      <c r="X93" s="15">
        <f t="shared" si="95"/>
        <v>19</v>
      </c>
      <c r="Y93" s="14">
        <f t="shared" si="95"/>
        <v>44</v>
      </c>
      <c r="Z93" s="17">
        <f t="shared" si="95"/>
        <v>56</v>
      </c>
      <c r="AA93" s="15">
        <f t="shared" si="95"/>
        <v>11</v>
      </c>
      <c r="AB93" s="65">
        <f>SUM(S93:AA93)</f>
        <v>244</v>
      </c>
      <c r="AC93" s="71">
        <f>SUM((T92*T93)+(U92*U93)+(V92*V93)+(W92*W93)+(X92*X93)+(Y92*Y93)+(Z92*Z93)+(AA92*AA93))/(T93+U93+V93+W93+X93+Y93+Z93+AA93)</f>
        <v>2.4100418410041842</v>
      </c>
      <c r="AD93" s="69">
        <f>SUM(AC93/4*100)</f>
        <v>60.251046025104607</v>
      </c>
      <c r="AE93" s="221" t="s">
        <v>38</v>
      </c>
      <c r="AF93" s="60" t="s">
        <v>2</v>
      </c>
      <c r="AG93" s="14">
        <f t="shared" ref="AG93:AO100" si="96">C102</f>
        <v>0</v>
      </c>
      <c r="AH93" s="15">
        <f t="shared" si="96"/>
        <v>7</v>
      </c>
      <c r="AI93" s="14">
        <f t="shared" si="96"/>
        <v>18</v>
      </c>
      <c r="AJ93" s="17">
        <f t="shared" si="96"/>
        <v>21</v>
      </c>
      <c r="AK93" s="17">
        <f t="shared" si="96"/>
        <v>24</v>
      </c>
      <c r="AL93" s="15">
        <f t="shared" si="96"/>
        <v>32</v>
      </c>
      <c r="AM93" s="14">
        <f t="shared" si="96"/>
        <v>49</v>
      </c>
      <c r="AN93" s="17">
        <f t="shared" si="96"/>
        <v>40</v>
      </c>
      <c r="AO93" s="15">
        <f t="shared" si="96"/>
        <v>41</v>
      </c>
      <c r="AP93" s="65">
        <f t="shared" ref="AP93:AP95" si="97">SUM(AG93:AO93)</f>
        <v>232</v>
      </c>
      <c r="AQ93" s="71">
        <f>SUM((AH92*AH93)+(AI92*AI93)+(AJ92*AJ93)+(AK92*AK93)+(AL92*AL93)+(AM92*AM93)+(AN92*AN93)+(AO92*AO93))/(AH93+AI93+AJ93+AK93+AL93+AM93+AN93+AO93)</f>
        <v>2.709051724137931</v>
      </c>
      <c r="AR93" s="69">
        <f t="shared" ref="AR93:AR100" si="98">SUM(AQ93/4*100)</f>
        <v>67.72629310344827</v>
      </c>
      <c r="AT93" s="221" t="s">
        <v>38</v>
      </c>
      <c r="AU93" s="60" t="s">
        <v>2</v>
      </c>
      <c r="AV93" s="14">
        <f t="shared" ref="AV93:BD100" si="99">SUM(S93+AG93)</f>
        <v>5</v>
      </c>
      <c r="AW93" s="15">
        <f t="shared" si="99"/>
        <v>18</v>
      </c>
      <c r="AX93" s="14">
        <f t="shared" si="99"/>
        <v>44</v>
      </c>
      <c r="AY93" s="17">
        <f t="shared" si="99"/>
        <v>48</v>
      </c>
      <c r="AZ93" s="17">
        <f t="shared" si="99"/>
        <v>69</v>
      </c>
      <c r="BA93" s="15">
        <f t="shared" si="99"/>
        <v>51</v>
      </c>
      <c r="BB93" s="14">
        <f t="shared" si="99"/>
        <v>93</v>
      </c>
      <c r="BC93" s="17">
        <f t="shared" si="99"/>
        <v>96</v>
      </c>
      <c r="BD93" s="15">
        <f t="shared" si="99"/>
        <v>52</v>
      </c>
      <c r="BE93" s="65">
        <f t="shared" ref="BE93:BE100" si="100">SUM(AV93:BD93)</f>
        <v>476</v>
      </c>
      <c r="BF93" s="71">
        <f>SUM((AW92*AW93)+(AX92*AX93)+(AY92*AY93)+(AZ92*AZ93)+(BA92*BA93)+(BB92*BB93)+(BC92*BC93)+(BD92*BD93))/(AW93+AX93+AY93+AZ93+BA93+BB93+BC93+BD93)</f>
        <v>2.5573248407643314</v>
      </c>
      <c r="BG93" s="69">
        <f t="shared" ref="BG93:BG100" si="101">SUM(BF93/4*100)</f>
        <v>63.933121019108285</v>
      </c>
    </row>
    <row r="94" spans="1:59" ht="21" customHeight="1" x14ac:dyDescent="0.2">
      <c r="A94" s="114" t="s">
        <v>45</v>
      </c>
      <c r="B94" s="108">
        <f t="shared" si="92"/>
        <v>362</v>
      </c>
      <c r="C94" s="138">
        <v>6</v>
      </c>
      <c r="D94" s="138">
        <v>3</v>
      </c>
      <c r="E94" s="138">
        <v>36</v>
      </c>
      <c r="F94" s="138">
        <v>32</v>
      </c>
      <c r="G94" s="138">
        <v>42</v>
      </c>
      <c r="H94" s="138">
        <v>64</v>
      </c>
      <c r="I94" s="138">
        <v>55</v>
      </c>
      <c r="J94" s="138">
        <v>63</v>
      </c>
      <c r="K94" s="138">
        <v>61</v>
      </c>
      <c r="L94" s="142">
        <f t="shared" si="91"/>
        <v>179</v>
      </c>
      <c r="M94" s="141">
        <f t="shared" si="93"/>
        <v>50.280898876404493</v>
      </c>
      <c r="N94" s="140">
        <f>SUM((D91*D94)+(E91*E94)+(F91*F94)+(G91*G94)+(H91*H94)+(I91*I94)+(J91*J94)+(K91*K94))/(D94+E94+F94+G94+H94+I94+J94+K94)</f>
        <v>2.6896067415730336</v>
      </c>
      <c r="O94" s="141">
        <f t="shared" si="94"/>
        <v>67.240168539325836</v>
      </c>
      <c r="Q94" s="396"/>
      <c r="R94" s="66" t="s">
        <v>3</v>
      </c>
      <c r="S94" s="18">
        <f t="shared" si="95"/>
        <v>3</v>
      </c>
      <c r="T94" s="19">
        <f t="shared" si="95"/>
        <v>3</v>
      </c>
      <c r="U94" s="18">
        <f t="shared" si="95"/>
        <v>16</v>
      </c>
      <c r="V94" s="38">
        <f t="shared" si="95"/>
        <v>12</v>
      </c>
      <c r="W94" s="38">
        <f t="shared" si="95"/>
        <v>28</v>
      </c>
      <c r="X94" s="19">
        <f t="shared" si="95"/>
        <v>52</v>
      </c>
      <c r="Y94" s="18">
        <f t="shared" si="95"/>
        <v>67</v>
      </c>
      <c r="Z94" s="38">
        <f t="shared" si="95"/>
        <v>36</v>
      </c>
      <c r="AA94" s="19">
        <f t="shared" si="95"/>
        <v>46</v>
      </c>
      <c r="AB94" s="66">
        <f t="shared" ref="AB94:AB95" si="102">SUM(S94:AA94)</f>
        <v>263</v>
      </c>
      <c r="AC94" s="72">
        <f>SUM((T92*T94)+(U92*U94)+(V92*V94)+(W92*W94)+(X92*X94)+(Y92*Y94)+(Z92*Z94)+(AA92*AA94))/(T94+U94+V94+W94+X94+Y94+Z94+AA94)</f>
        <v>2.8115384615384613</v>
      </c>
      <c r="AD94" s="69">
        <f t="shared" ref="AD94:AD100" si="103">SUM(AC94/4*100)</f>
        <v>70.288461538461533</v>
      </c>
      <c r="AE94" s="221"/>
      <c r="AF94" s="61" t="s">
        <v>3</v>
      </c>
      <c r="AG94" s="18">
        <f t="shared" si="96"/>
        <v>1</v>
      </c>
      <c r="AH94" s="19">
        <f t="shared" si="96"/>
        <v>8</v>
      </c>
      <c r="AI94" s="18">
        <f t="shared" si="96"/>
        <v>15</v>
      </c>
      <c r="AJ94" s="38">
        <f t="shared" si="96"/>
        <v>14</v>
      </c>
      <c r="AK94" s="38">
        <f t="shared" si="96"/>
        <v>40</v>
      </c>
      <c r="AL94" s="19">
        <f t="shared" si="96"/>
        <v>48</v>
      </c>
      <c r="AM94" s="18">
        <f t="shared" si="96"/>
        <v>52</v>
      </c>
      <c r="AN94" s="38">
        <f t="shared" si="96"/>
        <v>40</v>
      </c>
      <c r="AO94" s="19">
        <f t="shared" si="96"/>
        <v>41</v>
      </c>
      <c r="AP94" s="66">
        <f t="shared" si="97"/>
        <v>259</v>
      </c>
      <c r="AQ94" s="72">
        <f>SUM((AH92*AH94)+(AI92*AI94)+(AJ92*AJ94)+(AK92*AK94)+(AL92*AL94)+(AM92*AM94)+(AN92*AN94)+(AO92*AO94))/(AH94+AI94+AJ94+AK94+AL94+AM94+AN94+AO94)</f>
        <v>2.6976744186046511</v>
      </c>
      <c r="AR94" s="69">
        <f t="shared" si="98"/>
        <v>67.441860465116278</v>
      </c>
      <c r="AT94" s="221"/>
      <c r="AU94" s="61" t="s">
        <v>3</v>
      </c>
      <c r="AV94" s="18">
        <f t="shared" si="99"/>
        <v>4</v>
      </c>
      <c r="AW94" s="19">
        <f t="shared" si="99"/>
        <v>11</v>
      </c>
      <c r="AX94" s="18">
        <f t="shared" si="99"/>
        <v>31</v>
      </c>
      <c r="AY94" s="38">
        <f t="shared" si="99"/>
        <v>26</v>
      </c>
      <c r="AZ94" s="38">
        <f t="shared" si="99"/>
        <v>68</v>
      </c>
      <c r="BA94" s="19">
        <f t="shared" si="99"/>
        <v>100</v>
      </c>
      <c r="BB94" s="18">
        <f t="shared" si="99"/>
        <v>119</v>
      </c>
      <c r="BC94" s="38">
        <f t="shared" si="99"/>
        <v>76</v>
      </c>
      <c r="BD94" s="19">
        <f t="shared" si="99"/>
        <v>87</v>
      </c>
      <c r="BE94" s="66">
        <f t="shared" si="100"/>
        <v>522</v>
      </c>
      <c r="BF94" s="72">
        <f>SUM((AW92*AW94)+(AX92*AX94)+(AY92*AY94)+(AZ92*AZ94)+(BA92*BA94)+(BB92*BB94)+(BC92*BC94)+(BD92*BD94))/(AW94+AX94+AY94+AZ94+BA94+BB94+BC94+BD94)</f>
        <v>2.7548262548262548</v>
      </c>
      <c r="BG94" s="69">
        <f t="shared" si="101"/>
        <v>68.870656370656363</v>
      </c>
    </row>
    <row r="95" spans="1:59" ht="21" customHeight="1" x14ac:dyDescent="0.2">
      <c r="A95" s="114" t="s">
        <v>73</v>
      </c>
      <c r="B95" s="108">
        <f t="shared" si="92"/>
        <v>500</v>
      </c>
      <c r="C95" s="138">
        <v>6</v>
      </c>
      <c r="D95" s="138">
        <v>8</v>
      </c>
      <c r="E95" s="138">
        <v>9</v>
      </c>
      <c r="F95" s="138">
        <v>17</v>
      </c>
      <c r="G95" s="138">
        <v>92</v>
      </c>
      <c r="H95" s="138">
        <v>85</v>
      </c>
      <c r="I95" s="138">
        <v>138</v>
      </c>
      <c r="J95" s="138">
        <v>60</v>
      </c>
      <c r="K95" s="138">
        <v>85</v>
      </c>
      <c r="L95" s="142">
        <f t="shared" si="91"/>
        <v>283</v>
      </c>
      <c r="M95" s="141">
        <f t="shared" si="93"/>
        <v>57.287449392712553</v>
      </c>
      <c r="N95" s="140">
        <f>SUM((D91*D95)+(E91*E95)+(F91*F95)+(G91*G95)+(H91*H95)+(I91*I95)+(J91*J95)+(K91*K95))/(D95+E95+F95+G95+H95+I95+J95+K95)</f>
        <v>2.8238866396761133</v>
      </c>
      <c r="O95" s="141">
        <f t="shared" si="94"/>
        <v>70.597165991902827</v>
      </c>
      <c r="Q95" s="396"/>
      <c r="R95" s="196" t="s">
        <v>4</v>
      </c>
      <c r="S95" s="24">
        <f t="shared" si="95"/>
        <v>6</v>
      </c>
      <c r="T95" s="25">
        <f t="shared" si="95"/>
        <v>3</v>
      </c>
      <c r="U95" s="24">
        <f t="shared" si="95"/>
        <v>36</v>
      </c>
      <c r="V95" s="26">
        <f t="shared" si="95"/>
        <v>32</v>
      </c>
      <c r="W95" s="26">
        <f t="shared" si="95"/>
        <v>42</v>
      </c>
      <c r="X95" s="25">
        <f t="shared" si="95"/>
        <v>64</v>
      </c>
      <c r="Y95" s="24">
        <f t="shared" si="95"/>
        <v>55</v>
      </c>
      <c r="Z95" s="26">
        <f t="shared" si="95"/>
        <v>63</v>
      </c>
      <c r="AA95" s="25">
        <f t="shared" si="95"/>
        <v>61</v>
      </c>
      <c r="AB95" s="196">
        <f t="shared" si="102"/>
        <v>362</v>
      </c>
      <c r="AC95" s="72">
        <f>SUM((T92*T95)+(U92*U95)+(V92*V95)+(W92*W95)+(X92*X95)+(Y92*Y95)+(Z92*Z95)+(AA92*AA95))/(T95+U95+V95+W95+X95+Y95+Z95+AA95)</f>
        <v>2.6896067415730336</v>
      </c>
      <c r="AD95" s="69">
        <f t="shared" si="103"/>
        <v>67.240168539325836</v>
      </c>
      <c r="AE95" s="221"/>
      <c r="AF95" s="62" t="s">
        <v>4</v>
      </c>
      <c r="AG95" s="24">
        <f t="shared" si="96"/>
        <v>7</v>
      </c>
      <c r="AH95" s="25">
        <f t="shared" si="96"/>
        <v>6</v>
      </c>
      <c r="AI95" s="24">
        <f t="shared" si="96"/>
        <v>51</v>
      </c>
      <c r="AJ95" s="26">
        <f t="shared" si="96"/>
        <v>42</v>
      </c>
      <c r="AK95" s="26">
        <f t="shared" si="96"/>
        <v>62</v>
      </c>
      <c r="AL95" s="25">
        <f t="shared" si="96"/>
        <v>75</v>
      </c>
      <c r="AM95" s="24">
        <f t="shared" si="96"/>
        <v>78</v>
      </c>
      <c r="AN95" s="26">
        <f t="shared" si="96"/>
        <v>55</v>
      </c>
      <c r="AO95" s="25">
        <f t="shared" si="96"/>
        <v>76</v>
      </c>
      <c r="AP95" s="99">
        <f t="shared" si="97"/>
        <v>452</v>
      </c>
      <c r="AQ95" s="72">
        <f>SUM((AH92*AH95)+(AI92*AI95)+(AJ92*AJ95)+(AK92*AK95)+(AL92*AL95)+(AM92*AM95)+(AN92*AN95)+(AO92*AO95))/(AH95+AI95+AJ95+AK95+AL95+AM95+AN95+AO95)</f>
        <v>2.5977528089887643</v>
      </c>
      <c r="AR95" s="69">
        <f t="shared" si="98"/>
        <v>64.943820224719104</v>
      </c>
      <c r="AT95" s="221"/>
      <c r="AU95" s="62" t="s">
        <v>4</v>
      </c>
      <c r="AV95" s="24">
        <f t="shared" si="99"/>
        <v>13</v>
      </c>
      <c r="AW95" s="25">
        <f t="shared" si="99"/>
        <v>9</v>
      </c>
      <c r="AX95" s="24">
        <f t="shared" si="99"/>
        <v>87</v>
      </c>
      <c r="AY95" s="26">
        <f t="shared" si="99"/>
        <v>74</v>
      </c>
      <c r="AZ95" s="26">
        <f t="shared" si="99"/>
        <v>104</v>
      </c>
      <c r="BA95" s="25">
        <f t="shared" si="99"/>
        <v>139</v>
      </c>
      <c r="BB95" s="24">
        <f t="shared" si="99"/>
        <v>133</v>
      </c>
      <c r="BC95" s="26">
        <f t="shared" si="99"/>
        <v>118</v>
      </c>
      <c r="BD95" s="25">
        <f t="shared" si="99"/>
        <v>137</v>
      </c>
      <c r="BE95" s="52">
        <f t="shared" si="100"/>
        <v>814</v>
      </c>
      <c r="BF95" s="72">
        <f>SUM((AW92*AW95)+(AX92*AX95)+(AY92*AY95)+(AZ92*AZ95)+(BA92*BA95)+(BB92*BB95)+(BC92*BC95)+(BD92*BD95))/(AW95+AX95+AY95+AZ95+BA95+BB95+BC95+BD95)</f>
        <v>2.6385767790262173</v>
      </c>
      <c r="BG95" s="69">
        <f t="shared" si="101"/>
        <v>65.964419475655433</v>
      </c>
    </row>
    <row r="96" spans="1:59" ht="21" customHeight="1" x14ac:dyDescent="0.2">
      <c r="A96" s="115" t="s">
        <v>46</v>
      </c>
      <c r="B96" s="108">
        <f t="shared" si="92"/>
        <v>244</v>
      </c>
      <c r="C96" s="138">
        <v>4</v>
      </c>
      <c r="D96" s="138">
        <v>10</v>
      </c>
      <c r="E96" s="138">
        <v>18</v>
      </c>
      <c r="F96" s="138">
        <v>12</v>
      </c>
      <c r="G96" s="138">
        <v>15</v>
      </c>
      <c r="H96" s="138">
        <v>41</v>
      </c>
      <c r="I96" s="138">
        <v>38</v>
      </c>
      <c r="J96" s="138">
        <v>35</v>
      </c>
      <c r="K96" s="138">
        <v>71</v>
      </c>
      <c r="L96" s="142">
        <f t="shared" si="91"/>
        <v>144</v>
      </c>
      <c r="M96" s="141">
        <f t="shared" si="93"/>
        <v>60</v>
      </c>
      <c r="N96" s="140">
        <f>SUM((D91*D96)+(E91*E96)+(F91*F96)+(G91*G96)+(H91*H96)+(I91*I96)+(J91*J96)+(K91*K96))/(D96+E96+F96+G96+H96+I96+J96+K96)</f>
        <v>2.8708333333333331</v>
      </c>
      <c r="O96" s="141">
        <f t="shared" si="94"/>
        <v>71.770833333333329</v>
      </c>
      <c r="Q96" s="396"/>
      <c r="R96" s="200" t="s">
        <v>22</v>
      </c>
      <c r="S96" s="201">
        <f t="shared" si="95"/>
        <v>6</v>
      </c>
      <c r="T96" s="58">
        <f t="shared" si="95"/>
        <v>8</v>
      </c>
      <c r="U96" s="201">
        <f t="shared" si="95"/>
        <v>9</v>
      </c>
      <c r="V96" s="59">
        <f t="shared" si="95"/>
        <v>17</v>
      </c>
      <c r="W96" s="59">
        <f t="shared" si="95"/>
        <v>92</v>
      </c>
      <c r="X96" s="58">
        <f t="shared" si="95"/>
        <v>85</v>
      </c>
      <c r="Y96" s="201">
        <f t="shared" si="95"/>
        <v>138</v>
      </c>
      <c r="Z96" s="59">
        <f t="shared" si="95"/>
        <v>60</v>
      </c>
      <c r="AA96" s="58">
        <f t="shared" si="95"/>
        <v>85</v>
      </c>
      <c r="AB96" s="200">
        <f t="shared" ref="AB96:AB100" si="104">SUM(S96:AA96)</f>
        <v>500</v>
      </c>
      <c r="AC96" s="94">
        <f>SUM((T92*T96)+(U92*U96)+(V92*V96)+(W92*W96)+(X92*X96)+(Y92*Y96)+(Z92*Z96)+(AA92*AA96))/(T96+U96+V96+W96+X96+Y96+Z96+AA96)</f>
        <v>2.8238866396761133</v>
      </c>
      <c r="AD96" s="69">
        <f t="shared" si="103"/>
        <v>70.597165991902827</v>
      </c>
      <c r="AE96" s="221"/>
      <c r="AF96" s="102" t="s">
        <v>22</v>
      </c>
      <c r="AG96" s="157">
        <f t="shared" si="96"/>
        <v>0</v>
      </c>
      <c r="AH96" s="58">
        <f t="shared" si="96"/>
        <v>14</v>
      </c>
      <c r="AI96" s="100">
        <f t="shared" si="96"/>
        <v>4</v>
      </c>
      <c r="AJ96" s="59">
        <f t="shared" si="96"/>
        <v>14</v>
      </c>
      <c r="AK96" s="59">
        <f t="shared" si="96"/>
        <v>58</v>
      </c>
      <c r="AL96" s="58">
        <f t="shared" si="96"/>
        <v>63</v>
      </c>
      <c r="AM96" s="100">
        <f t="shared" si="96"/>
        <v>113</v>
      </c>
      <c r="AN96" s="59">
        <f t="shared" si="96"/>
        <v>73</v>
      </c>
      <c r="AO96" s="58">
        <f t="shared" si="96"/>
        <v>153</v>
      </c>
      <c r="AP96" s="103">
        <f t="shared" ref="AP96:AP100" si="105">SUM(AG96:AO96)</f>
        <v>492</v>
      </c>
      <c r="AQ96" s="94">
        <f>SUM((AH92*AH96)+(AI92*AI96)+(AJ92*AJ96)+(AK92*AK96)+(AL92*AL96)+(AM92*AM96)+(AN92*AN96)+(AO92*AO96))/(AH96+AI96+AJ96+AK96+AL96+AM96+AN96+AO96)</f>
        <v>3.0589430894308944</v>
      </c>
      <c r="AR96" s="69">
        <f t="shared" si="98"/>
        <v>76.473577235772368</v>
      </c>
      <c r="AT96" s="221"/>
      <c r="AU96" s="6" t="s">
        <v>22</v>
      </c>
      <c r="AV96" s="53">
        <f t="shared" si="99"/>
        <v>6</v>
      </c>
      <c r="AW96" s="58">
        <f t="shared" si="99"/>
        <v>22</v>
      </c>
      <c r="AX96" s="53">
        <f t="shared" si="99"/>
        <v>13</v>
      </c>
      <c r="AY96" s="59">
        <f t="shared" si="99"/>
        <v>31</v>
      </c>
      <c r="AZ96" s="59">
        <f t="shared" si="99"/>
        <v>150</v>
      </c>
      <c r="BA96" s="58">
        <f t="shared" si="99"/>
        <v>148</v>
      </c>
      <c r="BB96" s="53">
        <f t="shared" si="99"/>
        <v>251</v>
      </c>
      <c r="BC96" s="59">
        <f t="shared" si="99"/>
        <v>133</v>
      </c>
      <c r="BD96" s="58">
        <f t="shared" si="99"/>
        <v>238</v>
      </c>
      <c r="BE96" s="92">
        <f t="shared" si="100"/>
        <v>992</v>
      </c>
      <c r="BF96" s="94">
        <f>SUM((AW92*AW96)+(AX92*AX96)+(AY92*AY96)+(AZ92*AZ96)+(BA92*BA96)+(BB92*BB96)+(BC92*BC96)+(BD92*BD96))/(AW96+AX96+AY96+AZ96+BA96+BB96+BC96+BD96)</f>
        <v>2.9411764705882355</v>
      </c>
      <c r="BG96" s="69">
        <f t="shared" si="101"/>
        <v>73.529411764705884</v>
      </c>
    </row>
    <row r="97" spans="1:59" ht="21.75" customHeight="1" x14ac:dyDescent="0.2">
      <c r="A97" s="115" t="s">
        <v>47</v>
      </c>
      <c r="B97" s="108">
        <f t="shared" si="92"/>
        <v>244</v>
      </c>
      <c r="C97" s="138">
        <v>10</v>
      </c>
      <c r="D97" s="138">
        <v>10</v>
      </c>
      <c r="E97" s="138">
        <v>44</v>
      </c>
      <c r="F97" s="138">
        <v>5</v>
      </c>
      <c r="G97" s="138">
        <v>14</v>
      </c>
      <c r="H97" s="138">
        <v>29</v>
      </c>
      <c r="I97" s="138">
        <v>26</v>
      </c>
      <c r="J97" s="138">
        <v>15</v>
      </c>
      <c r="K97" s="138">
        <v>91</v>
      </c>
      <c r="L97" s="142">
        <f t="shared" si="91"/>
        <v>132</v>
      </c>
      <c r="M97" s="141">
        <f t="shared" si="93"/>
        <v>56.410256410256409</v>
      </c>
      <c r="N97" s="140">
        <f>SUM((D91*D97)+(E91*E97)+(F91*F97)+(G91*G97)+(H91*H97)+(I91*I97)+(J91*J97)+(K91*K97))/(D97+E97+F97+G97+H97+I97+J97+K97)</f>
        <v>2.7628205128205128</v>
      </c>
      <c r="O97" s="141">
        <f t="shared" si="94"/>
        <v>69.070512820512818</v>
      </c>
      <c r="Q97" s="396"/>
      <c r="R97" s="196" t="s">
        <v>16</v>
      </c>
      <c r="S97" s="24">
        <f t="shared" si="95"/>
        <v>4</v>
      </c>
      <c r="T97" s="25">
        <f t="shared" si="95"/>
        <v>10</v>
      </c>
      <c r="U97" s="24">
        <f t="shared" si="95"/>
        <v>18</v>
      </c>
      <c r="V97" s="26">
        <f t="shared" si="95"/>
        <v>12</v>
      </c>
      <c r="W97" s="26">
        <f t="shared" si="95"/>
        <v>15</v>
      </c>
      <c r="X97" s="25">
        <f t="shared" si="95"/>
        <v>41</v>
      </c>
      <c r="Y97" s="24">
        <f t="shared" si="95"/>
        <v>38</v>
      </c>
      <c r="Z97" s="26">
        <f t="shared" si="95"/>
        <v>35</v>
      </c>
      <c r="AA97" s="25">
        <f t="shared" si="95"/>
        <v>71</v>
      </c>
      <c r="AB97" s="196">
        <f t="shared" si="104"/>
        <v>244</v>
      </c>
      <c r="AC97" s="72">
        <f>SUM((T92*T97)+(U92*U97)+(V92*V97)+(W92*W97)+(X92*X97)+(Y92*Y97)+(Z92*Z97)+(AA92*AA97))/(T97+U97+V97+W97+X97+Y97+Z97+AA97)</f>
        <v>2.8708333333333331</v>
      </c>
      <c r="AD97" s="69">
        <f t="shared" si="103"/>
        <v>71.770833333333329</v>
      </c>
      <c r="AE97" s="221"/>
      <c r="AF97" s="62" t="s">
        <v>16</v>
      </c>
      <c r="AG97" s="24">
        <f t="shared" si="96"/>
        <v>2</v>
      </c>
      <c r="AH97" s="25">
        <f t="shared" si="96"/>
        <v>6</v>
      </c>
      <c r="AI97" s="24">
        <f t="shared" si="96"/>
        <v>2</v>
      </c>
      <c r="AJ97" s="26">
        <f t="shared" si="96"/>
        <v>2</v>
      </c>
      <c r="AK97" s="26">
        <f t="shared" si="96"/>
        <v>1</v>
      </c>
      <c r="AL97" s="25">
        <f t="shared" si="96"/>
        <v>2</v>
      </c>
      <c r="AM97" s="24">
        <f t="shared" si="96"/>
        <v>8</v>
      </c>
      <c r="AN97" s="26">
        <f t="shared" si="96"/>
        <v>28</v>
      </c>
      <c r="AO97" s="25">
        <f t="shared" si="96"/>
        <v>209</v>
      </c>
      <c r="AP97" s="99">
        <f t="shared" si="105"/>
        <v>260</v>
      </c>
      <c r="AQ97" s="72">
        <f>SUM((AH92*AH97)+(AI92*AI97)+(AJ92*AJ97)+(AK92*AK97)+(AL92*AL97)+(AM92*AM97)+(AN92*AN97)+(AO92*AO97))/(AH97+AI97+AJ97+AK97+AL97+AM97+AN97+AO97)</f>
        <v>3.7596899224806202</v>
      </c>
      <c r="AR97" s="69">
        <f t="shared" si="98"/>
        <v>93.992248062015506</v>
      </c>
      <c r="AT97" s="221"/>
      <c r="AU97" s="62" t="s">
        <v>16</v>
      </c>
      <c r="AV97" s="24">
        <f t="shared" si="99"/>
        <v>6</v>
      </c>
      <c r="AW97" s="25">
        <f t="shared" si="99"/>
        <v>16</v>
      </c>
      <c r="AX97" s="24">
        <f t="shared" si="99"/>
        <v>20</v>
      </c>
      <c r="AY97" s="26">
        <f t="shared" si="99"/>
        <v>14</v>
      </c>
      <c r="AZ97" s="26">
        <f t="shared" si="99"/>
        <v>16</v>
      </c>
      <c r="BA97" s="25">
        <f t="shared" si="99"/>
        <v>43</v>
      </c>
      <c r="BB97" s="24">
        <f t="shared" si="99"/>
        <v>46</v>
      </c>
      <c r="BC97" s="26">
        <f t="shared" si="99"/>
        <v>63</v>
      </c>
      <c r="BD97" s="25">
        <f t="shared" si="99"/>
        <v>280</v>
      </c>
      <c r="BE97" s="52">
        <f t="shared" si="100"/>
        <v>504</v>
      </c>
      <c r="BF97" s="72">
        <f>SUM((AW92*AW97)+(AX92*AX97)+(AY92*AY97)+(AZ92*AZ97)+(BA92*BA97)+(BB92*BB97)+(BC92*BC97)+(BD92*BD97))/(AW97+AX97+AY97+AZ97+BA97+BB97+BC97+BD97)</f>
        <v>3.3313253012048194</v>
      </c>
      <c r="BG97" s="69">
        <f t="shared" si="101"/>
        <v>83.283132530120483</v>
      </c>
    </row>
    <row r="98" spans="1:59" ht="21.75" customHeight="1" x14ac:dyDescent="0.2">
      <c r="A98" s="115" t="s">
        <v>74</v>
      </c>
      <c r="B98" s="108">
        <f t="shared" si="92"/>
        <v>68</v>
      </c>
      <c r="C98" s="138">
        <v>8</v>
      </c>
      <c r="D98" s="138">
        <v>3</v>
      </c>
      <c r="E98" s="138">
        <v>3</v>
      </c>
      <c r="F98" s="138">
        <v>1</v>
      </c>
      <c r="G98" s="138">
        <v>0</v>
      </c>
      <c r="H98" s="138">
        <v>1</v>
      </c>
      <c r="I98" s="138">
        <v>5</v>
      </c>
      <c r="J98" s="138">
        <v>7</v>
      </c>
      <c r="K98" s="138">
        <v>40</v>
      </c>
      <c r="L98" s="142">
        <f t="shared" si="91"/>
        <v>52</v>
      </c>
      <c r="M98" s="141">
        <f t="shared" si="93"/>
        <v>86.666666666666671</v>
      </c>
      <c r="N98" s="140">
        <f>SUM((D91*D98)+(E91*E98)+(F91*F98)+(G91*G98)+(H91*H98)+(I91*I98)+(J91*J98)+(K91*K98))/(D98+E98+F98+G98+H98+I98+J98+K98)</f>
        <v>3.4416666666666669</v>
      </c>
      <c r="O98" s="141">
        <f t="shared" si="94"/>
        <v>86.041666666666671</v>
      </c>
      <c r="Q98" s="396"/>
      <c r="R98" s="196" t="s">
        <v>5</v>
      </c>
      <c r="S98" s="18">
        <f t="shared" si="95"/>
        <v>10</v>
      </c>
      <c r="T98" s="19">
        <f t="shared" si="95"/>
        <v>10</v>
      </c>
      <c r="U98" s="18">
        <f t="shared" si="95"/>
        <v>44</v>
      </c>
      <c r="V98" s="38">
        <f t="shared" si="95"/>
        <v>5</v>
      </c>
      <c r="W98" s="38">
        <f t="shared" si="95"/>
        <v>14</v>
      </c>
      <c r="X98" s="19">
        <f t="shared" si="95"/>
        <v>29</v>
      </c>
      <c r="Y98" s="18">
        <f t="shared" si="95"/>
        <v>26</v>
      </c>
      <c r="Z98" s="38">
        <f t="shared" si="95"/>
        <v>15</v>
      </c>
      <c r="AA98" s="19">
        <f t="shared" si="95"/>
        <v>91</v>
      </c>
      <c r="AB98" s="66">
        <f t="shared" si="104"/>
        <v>244</v>
      </c>
      <c r="AC98" s="72">
        <f>SUM((T92*T98)+(U92*U98)+(V92*V98)+(W92*W98)+(X92*X98)+(Y92*Y98)+(Z92*Z98)+(AA92*AA98))/(T98+U98+V98+W98+X98+Y98+Z98+AA98)</f>
        <v>2.7628205128205128</v>
      </c>
      <c r="AD98" s="69">
        <f t="shared" si="103"/>
        <v>69.070512820512818</v>
      </c>
      <c r="AE98" s="221"/>
      <c r="AF98" s="62" t="s">
        <v>5</v>
      </c>
      <c r="AG98" s="18">
        <f t="shared" si="96"/>
        <v>4</v>
      </c>
      <c r="AH98" s="19">
        <f t="shared" si="96"/>
        <v>3</v>
      </c>
      <c r="AI98" s="18">
        <f t="shared" si="96"/>
        <v>7</v>
      </c>
      <c r="AJ98" s="38">
        <f t="shared" si="96"/>
        <v>0</v>
      </c>
      <c r="AK98" s="38">
        <f t="shared" si="96"/>
        <v>1</v>
      </c>
      <c r="AL98" s="19">
        <f t="shared" si="96"/>
        <v>33</v>
      </c>
      <c r="AM98" s="18">
        <f t="shared" si="96"/>
        <v>71</v>
      </c>
      <c r="AN98" s="38">
        <f t="shared" si="96"/>
        <v>51</v>
      </c>
      <c r="AO98" s="19">
        <f t="shared" si="96"/>
        <v>62</v>
      </c>
      <c r="AP98" s="66">
        <f t="shared" si="105"/>
        <v>232</v>
      </c>
      <c r="AQ98" s="72">
        <f>SUM((AH92*AH98)+(AI92*AI98)+(AJ92*AJ98)+(AK92*AK98)+(AL92*AL98)+(AM92*AM98)+(AN92*AN98)+(AO92*AO98))/(AH98+AI98+AJ98+AK98+AL98+AM98+AN98+AO98)</f>
        <v>3.2061403508771931</v>
      </c>
      <c r="AR98" s="69">
        <f t="shared" si="98"/>
        <v>80.153508771929822</v>
      </c>
      <c r="AT98" s="221"/>
      <c r="AU98" s="62" t="s">
        <v>5</v>
      </c>
      <c r="AV98" s="18">
        <f t="shared" si="99"/>
        <v>14</v>
      </c>
      <c r="AW98" s="19">
        <f t="shared" si="99"/>
        <v>13</v>
      </c>
      <c r="AX98" s="18">
        <f t="shared" si="99"/>
        <v>51</v>
      </c>
      <c r="AY98" s="38">
        <f t="shared" si="99"/>
        <v>5</v>
      </c>
      <c r="AZ98" s="38">
        <f t="shared" si="99"/>
        <v>15</v>
      </c>
      <c r="BA98" s="19">
        <f t="shared" si="99"/>
        <v>62</v>
      </c>
      <c r="BB98" s="18">
        <f t="shared" si="99"/>
        <v>97</v>
      </c>
      <c r="BC98" s="38">
        <f t="shared" si="99"/>
        <v>66</v>
      </c>
      <c r="BD98" s="19">
        <f t="shared" si="99"/>
        <v>153</v>
      </c>
      <c r="BE98" s="66">
        <f t="shared" si="100"/>
        <v>476</v>
      </c>
      <c r="BF98" s="72">
        <f>SUM((AW92*AW98)+(AX92*AX98)+(AY92*AY98)+(AZ92*AZ98)+(BA92*BA98)+(BB92*BB98)+(BC92*BC98)+(BD92*BD98))/(AW98+AX98+AY98+AZ98+BA98+BB98+BC98+BD98)</f>
        <v>2.9816017316017316</v>
      </c>
      <c r="BG98" s="69">
        <f t="shared" si="101"/>
        <v>74.540043290043286</v>
      </c>
    </row>
    <row r="99" spans="1:59" ht="21.75" customHeight="1" x14ac:dyDescent="0.2">
      <c r="A99" s="115" t="s">
        <v>48</v>
      </c>
      <c r="B99" s="108">
        <f t="shared" si="92"/>
        <v>475</v>
      </c>
      <c r="C99" s="138">
        <v>5</v>
      </c>
      <c r="D99" s="138">
        <v>7</v>
      </c>
      <c r="E99" s="138">
        <v>55</v>
      </c>
      <c r="F99" s="138">
        <v>23</v>
      </c>
      <c r="G99" s="138">
        <v>42</v>
      </c>
      <c r="H99" s="138">
        <v>38</v>
      </c>
      <c r="I99" s="138">
        <v>62</v>
      </c>
      <c r="J99" s="138">
        <v>64</v>
      </c>
      <c r="K99" s="138">
        <v>179</v>
      </c>
      <c r="L99" s="142">
        <f t="shared" si="91"/>
        <v>305</v>
      </c>
      <c r="M99" s="141">
        <f t="shared" si="93"/>
        <v>64.893617021276597</v>
      </c>
      <c r="N99" s="140">
        <f>SUM((D91*D99)+(E91*E99)+(F91*F99)+(G91*G99)+(H91*H99)+(I91*I99)+(J91*J99)+(K91*K99))/(D99+E99+F99+G99+H99+I99+J99+K99)</f>
        <v>2.9670212765957449</v>
      </c>
      <c r="O99" s="141">
        <f t="shared" si="94"/>
        <v>74.175531914893625</v>
      </c>
      <c r="Q99" s="396"/>
      <c r="R99" s="199" t="s">
        <v>23</v>
      </c>
      <c r="S99" s="18">
        <f t="shared" si="95"/>
        <v>8</v>
      </c>
      <c r="T99" s="19">
        <f t="shared" si="95"/>
        <v>3</v>
      </c>
      <c r="U99" s="18">
        <f t="shared" si="95"/>
        <v>3</v>
      </c>
      <c r="V99" s="38">
        <f t="shared" si="95"/>
        <v>1</v>
      </c>
      <c r="W99" s="38">
        <f t="shared" si="95"/>
        <v>0</v>
      </c>
      <c r="X99" s="19">
        <f t="shared" si="95"/>
        <v>1</v>
      </c>
      <c r="Y99" s="18">
        <f t="shared" si="95"/>
        <v>5</v>
      </c>
      <c r="Z99" s="38">
        <f t="shared" si="95"/>
        <v>7</v>
      </c>
      <c r="AA99" s="19">
        <f t="shared" si="95"/>
        <v>40</v>
      </c>
      <c r="AB99" s="66">
        <f t="shared" si="104"/>
        <v>68</v>
      </c>
      <c r="AC99" s="72">
        <f>SUM((T92*T99)+(U92*U99)+(V92*V99)+(W92*W99)+(X92*X99)+(Y92*Y99)+(Z92*Z99)+(AA92*AA99))/(T99+U99+V99+W99+X99+Y99+Z99+AA99)</f>
        <v>3.4416666666666669</v>
      </c>
      <c r="AD99" s="69">
        <f t="shared" si="103"/>
        <v>86.041666666666671</v>
      </c>
      <c r="AE99" s="221"/>
      <c r="AF99" s="101" t="s">
        <v>23</v>
      </c>
      <c r="AG99" s="18">
        <f t="shared" si="96"/>
        <v>2</v>
      </c>
      <c r="AH99" s="19">
        <f t="shared" si="96"/>
        <v>6</v>
      </c>
      <c r="AI99" s="18">
        <f t="shared" si="96"/>
        <v>12</v>
      </c>
      <c r="AJ99" s="38">
        <f t="shared" si="96"/>
        <v>5</v>
      </c>
      <c r="AK99" s="38">
        <f t="shared" si="96"/>
        <v>11</v>
      </c>
      <c r="AL99" s="19">
        <f t="shared" si="96"/>
        <v>24</v>
      </c>
      <c r="AM99" s="18">
        <f t="shared" si="96"/>
        <v>28</v>
      </c>
      <c r="AN99" s="38">
        <f t="shared" si="96"/>
        <v>64</v>
      </c>
      <c r="AO99" s="19">
        <f t="shared" si="96"/>
        <v>69</v>
      </c>
      <c r="AP99" s="66">
        <f t="shared" si="105"/>
        <v>221</v>
      </c>
      <c r="AQ99" s="72">
        <f>SUM((AH92*AH99)+(AI92*AI99)+(AJ92*AJ99)+(AK92*AK99)+(AL92*AL99)+(AM92*AM99)+(AN92*AN99)+(AO92*AO99))/(AH99+AI99+AJ99+AK99+AL99+AM99+AN99+AO99)</f>
        <v>3.1301369863013697</v>
      </c>
      <c r="AR99" s="69">
        <f t="shared" si="98"/>
        <v>78.253424657534239</v>
      </c>
      <c r="AT99" s="221"/>
      <c r="AU99" s="63" t="s">
        <v>23</v>
      </c>
      <c r="AV99" s="18">
        <f t="shared" si="99"/>
        <v>10</v>
      </c>
      <c r="AW99" s="19">
        <f t="shared" si="99"/>
        <v>9</v>
      </c>
      <c r="AX99" s="18">
        <f t="shared" si="99"/>
        <v>15</v>
      </c>
      <c r="AY99" s="38">
        <f t="shared" si="99"/>
        <v>6</v>
      </c>
      <c r="AZ99" s="38">
        <f t="shared" si="99"/>
        <v>11</v>
      </c>
      <c r="BA99" s="19">
        <f t="shared" si="99"/>
        <v>25</v>
      </c>
      <c r="BB99" s="18">
        <f t="shared" si="99"/>
        <v>33</v>
      </c>
      <c r="BC99" s="38">
        <f t="shared" si="99"/>
        <v>71</v>
      </c>
      <c r="BD99" s="19">
        <f t="shared" si="99"/>
        <v>109</v>
      </c>
      <c r="BE99" s="66">
        <f t="shared" si="100"/>
        <v>289</v>
      </c>
      <c r="BF99" s="72">
        <f>SUM((AW92*AW99)+(AX92*AX99)+(AY92*AY99)+(AZ92*AZ99)+(BA92*BA99)+(BB92*BB99)+(BC92*BC99)+(BD92*BD99))/(AW99+AX99+AY99+AZ99+BA99+BB99+BC99+BD99)</f>
        <v>3.1971326164874552</v>
      </c>
      <c r="BG99" s="69">
        <f t="shared" si="101"/>
        <v>79.928315412186379</v>
      </c>
    </row>
    <row r="100" spans="1:59" ht="21.75" customHeight="1" thickBot="1" x14ac:dyDescent="0.25">
      <c r="A100" s="165"/>
      <c r="B100" s="166">
        <f>SUM(B92:B99)</f>
        <v>2400</v>
      </c>
      <c r="C100" s="163"/>
      <c r="D100" s="163"/>
      <c r="E100" s="163"/>
      <c r="F100" s="163"/>
      <c r="G100" s="163"/>
      <c r="H100" s="163"/>
      <c r="I100" s="163"/>
      <c r="J100" s="163"/>
      <c r="K100" s="164"/>
      <c r="L100" s="167">
        <f>SUM(L92:L99)</f>
        <v>1355</v>
      </c>
      <c r="M100" s="168">
        <f>SUM((L100/((B100)-(C92+C93+C94+C95+C96+C97+C98+C99))*100))</f>
        <v>57.586060348491287</v>
      </c>
      <c r="N100" s="143">
        <f>SUM(N92:N99)/8</f>
        <v>2.847176934151006</v>
      </c>
      <c r="O100" s="144">
        <f>SUM(O92:O99)/8</f>
        <v>71.179423353775164</v>
      </c>
      <c r="Q100" s="396"/>
      <c r="R100" s="199" t="s">
        <v>11</v>
      </c>
      <c r="S100" s="89">
        <f t="shared" si="95"/>
        <v>5</v>
      </c>
      <c r="T100" s="90">
        <f t="shared" si="95"/>
        <v>7</v>
      </c>
      <c r="U100" s="89">
        <f t="shared" si="95"/>
        <v>55</v>
      </c>
      <c r="V100" s="91">
        <f t="shared" si="95"/>
        <v>23</v>
      </c>
      <c r="W100" s="91">
        <f t="shared" si="95"/>
        <v>42</v>
      </c>
      <c r="X100" s="90">
        <f t="shared" si="95"/>
        <v>38</v>
      </c>
      <c r="Y100" s="89">
        <f t="shared" si="95"/>
        <v>62</v>
      </c>
      <c r="Z100" s="91">
        <f t="shared" si="95"/>
        <v>64</v>
      </c>
      <c r="AA100" s="90">
        <f t="shared" si="95"/>
        <v>179</v>
      </c>
      <c r="AB100" s="93">
        <f t="shared" si="104"/>
        <v>475</v>
      </c>
      <c r="AC100" s="95">
        <f>SUM((T92*T100)+(U92*U100)+(V92*V100)+(W92*W100)+(X92*X100)+(Y92*Y100)+(Z92*Z100)+(AA92*AA100))/(T100+U100+V100+W100+X100+Y100+Z100+AA100)</f>
        <v>2.9670212765957449</v>
      </c>
      <c r="AD100" s="73">
        <f t="shared" si="103"/>
        <v>74.175531914893625</v>
      </c>
      <c r="AE100" s="221"/>
      <c r="AF100" s="101" t="s">
        <v>11</v>
      </c>
      <c r="AG100" s="89">
        <f t="shared" si="96"/>
        <v>12</v>
      </c>
      <c r="AH100" s="90">
        <f t="shared" si="96"/>
        <v>10</v>
      </c>
      <c r="AI100" s="89">
        <f t="shared" si="96"/>
        <v>86</v>
      </c>
      <c r="AJ100" s="91">
        <f t="shared" si="96"/>
        <v>31</v>
      </c>
      <c r="AK100" s="91">
        <f t="shared" si="96"/>
        <v>43</v>
      </c>
      <c r="AL100" s="90">
        <f t="shared" si="96"/>
        <v>28</v>
      </c>
      <c r="AM100" s="89">
        <f t="shared" si="96"/>
        <v>68</v>
      </c>
      <c r="AN100" s="91">
        <f t="shared" si="96"/>
        <v>72</v>
      </c>
      <c r="AO100" s="90">
        <f t="shared" si="96"/>
        <v>122</v>
      </c>
      <c r="AP100" s="93">
        <f t="shared" si="105"/>
        <v>472</v>
      </c>
      <c r="AQ100" s="95">
        <f>SUM((AH92*AH100)+(AI92*AI100)+(AJ92*AJ100)+(AK92*AK100)+(AL92*AL100)+(AM92*AM100)+(AN92*AN100)+(AO92*AO100))/(AH100+AI100+AJ100+AK100+AL100+AM100+AN100+AO100)</f>
        <v>2.6793478260869565</v>
      </c>
      <c r="AR100" s="73">
        <f t="shared" si="98"/>
        <v>66.983695652173907</v>
      </c>
      <c r="AT100" s="221"/>
      <c r="AU100" s="63" t="s">
        <v>11</v>
      </c>
      <c r="AV100" s="89">
        <f t="shared" si="99"/>
        <v>17</v>
      </c>
      <c r="AW100" s="90">
        <f t="shared" si="99"/>
        <v>17</v>
      </c>
      <c r="AX100" s="89">
        <f t="shared" si="99"/>
        <v>141</v>
      </c>
      <c r="AY100" s="91">
        <f t="shared" si="99"/>
        <v>54</v>
      </c>
      <c r="AZ100" s="91">
        <f t="shared" si="99"/>
        <v>85</v>
      </c>
      <c r="BA100" s="90">
        <f t="shared" si="99"/>
        <v>66</v>
      </c>
      <c r="BB100" s="89">
        <f t="shared" si="99"/>
        <v>130</v>
      </c>
      <c r="BC100" s="91">
        <f t="shared" si="99"/>
        <v>136</v>
      </c>
      <c r="BD100" s="90">
        <f t="shared" si="99"/>
        <v>301</v>
      </c>
      <c r="BE100" s="93">
        <f t="shared" si="100"/>
        <v>947</v>
      </c>
      <c r="BF100" s="95">
        <f>SUM((AW92*AW100)+(AX92*AX100)+(AY92*AY100)+(AZ92*AZ100)+(BA92*BA100)+(BB92*BB100)+(BC92*BC100)+(BD92*BD100))/(AW100+AX100+AY100+AZ100+BA100+BB100+BC100+BD100)</f>
        <v>2.8247311827956989</v>
      </c>
      <c r="BG100" s="73">
        <f t="shared" si="101"/>
        <v>70.618279569892479</v>
      </c>
    </row>
    <row r="101" spans="1:59" ht="21.75" customHeight="1" x14ac:dyDescent="0.2">
      <c r="A101" s="362" t="s">
        <v>49</v>
      </c>
      <c r="B101" s="348"/>
      <c r="C101" s="169" t="s">
        <v>9</v>
      </c>
      <c r="D101" s="170">
        <v>0</v>
      </c>
      <c r="E101" s="170">
        <v>1</v>
      </c>
      <c r="F101" s="170">
        <v>1.5</v>
      </c>
      <c r="G101" s="170">
        <v>2</v>
      </c>
      <c r="H101" s="170">
        <v>2.5</v>
      </c>
      <c r="I101" s="170">
        <v>3</v>
      </c>
      <c r="J101" s="170">
        <v>3.5</v>
      </c>
      <c r="K101" s="170">
        <v>4</v>
      </c>
      <c r="L101" s="171"/>
      <c r="M101" s="172"/>
      <c r="N101" s="145"/>
      <c r="O101" s="146"/>
      <c r="Q101" s="396"/>
      <c r="R101" s="223" t="s">
        <v>6</v>
      </c>
      <c r="S101" s="20">
        <f t="shared" ref="S101:AB101" si="106">SUM(S93:S100)</f>
        <v>47</v>
      </c>
      <c r="T101" s="21">
        <f t="shared" si="106"/>
        <v>55</v>
      </c>
      <c r="U101" s="20">
        <f t="shared" si="106"/>
        <v>207</v>
      </c>
      <c r="V101" s="22">
        <f t="shared" si="106"/>
        <v>129</v>
      </c>
      <c r="W101" s="22">
        <f t="shared" si="106"/>
        <v>278</v>
      </c>
      <c r="X101" s="21">
        <f t="shared" si="106"/>
        <v>329</v>
      </c>
      <c r="Y101" s="20">
        <f t="shared" si="106"/>
        <v>435</v>
      </c>
      <c r="Z101" s="22">
        <f t="shared" si="106"/>
        <v>336</v>
      </c>
      <c r="AA101" s="21">
        <f t="shared" si="106"/>
        <v>584</v>
      </c>
      <c r="AB101" s="223">
        <f t="shared" si="106"/>
        <v>2400</v>
      </c>
      <c r="AC101" s="392">
        <f>SUM((T92*T101)+(U92*U101)+(V92*V101)+(W92*W101)+(X92*X101)+(Y92*Y101)+(Z92*Z101)+(AA92*AA101))/(T101+U101+V101+W101+X101+Y101+Z101+AA101)</f>
        <v>2.8032299192520189</v>
      </c>
      <c r="AD101" s="230">
        <f>SUM(AC101/4*100)</f>
        <v>70.080747981300476</v>
      </c>
      <c r="AE101" s="221"/>
      <c r="AF101" s="317" t="s">
        <v>6</v>
      </c>
      <c r="AG101" s="20">
        <f t="shared" ref="AG101:AP101" si="107">SUM(AG93:AG100)</f>
        <v>28</v>
      </c>
      <c r="AH101" s="21">
        <f t="shared" si="107"/>
        <v>60</v>
      </c>
      <c r="AI101" s="20">
        <f t="shared" si="107"/>
        <v>195</v>
      </c>
      <c r="AJ101" s="22">
        <f t="shared" si="107"/>
        <v>129</v>
      </c>
      <c r="AK101" s="22">
        <f t="shared" si="107"/>
        <v>240</v>
      </c>
      <c r="AL101" s="21">
        <f t="shared" si="107"/>
        <v>305</v>
      </c>
      <c r="AM101" s="20">
        <f t="shared" si="107"/>
        <v>467</v>
      </c>
      <c r="AN101" s="22">
        <f t="shared" si="107"/>
        <v>423</v>
      </c>
      <c r="AO101" s="21">
        <f t="shared" si="107"/>
        <v>773</v>
      </c>
      <c r="AP101" s="225">
        <f t="shared" si="107"/>
        <v>2620</v>
      </c>
      <c r="AQ101" s="227">
        <f>SUM((AH92*AH101)+(AI92*AI101)+(AJ92*AJ101)+(AK92*AK101)+(AL92*AL101)+(AM92*AM101)+(AN92*AN101)+(AO92*AO101))/(AH101+AI101+AJ101+AK101+AL101+AM101+AN101+AO101)</f>
        <v>2.9338348765432101</v>
      </c>
      <c r="AR101" s="230">
        <f>SUM(AQ101/4*100)</f>
        <v>73.345871913580254</v>
      </c>
      <c r="AT101" s="221"/>
      <c r="AU101" s="317" t="s">
        <v>6</v>
      </c>
      <c r="AV101" s="20">
        <f t="shared" ref="AV101:BE101" si="108">SUM(AV93:AV100)</f>
        <v>75</v>
      </c>
      <c r="AW101" s="21">
        <f t="shared" si="108"/>
        <v>115</v>
      </c>
      <c r="AX101" s="20">
        <f t="shared" si="108"/>
        <v>402</v>
      </c>
      <c r="AY101" s="22">
        <f t="shared" si="108"/>
        <v>258</v>
      </c>
      <c r="AZ101" s="22">
        <f t="shared" si="108"/>
        <v>518</v>
      </c>
      <c r="BA101" s="21">
        <f t="shared" si="108"/>
        <v>634</v>
      </c>
      <c r="BB101" s="20">
        <f t="shared" si="108"/>
        <v>902</v>
      </c>
      <c r="BC101" s="22">
        <f t="shared" si="108"/>
        <v>759</v>
      </c>
      <c r="BD101" s="21">
        <f t="shared" si="108"/>
        <v>1357</v>
      </c>
      <c r="BE101" s="225">
        <f t="shared" si="108"/>
        <v>5020</v>
      </c>
      <c r="BF101" s="227">
        <f>SUM((AW92*AW101)+(AX92*AX101)+(AY92*AY101)+(AZ92*AZ101)+(BA92*BA101)+(BB92*BB101)+(BC92*BC101)+(BD92*BD101))/(AW101+AX101+AY101+AZ101+BA101+BB101+BC101+BD101)</f>
        <v>2.8716885743174925</v>
      </c>
      <c r="BG101" s="230">
        <f>SUM(BF101/4*100)</f>
        <v>71.792214357937311</v>
      </c>
    </row>
    <row r="102" spans="1:59" ht="21" customHeight="1" x14ac:dyDescent="0.2">
      <c r="A102" s="114" t="s">
        <v>43</v>
      </c>
      <c r="B102" s="108">
        <f t="shared" ref="B102:B109" si="109">SUM(C102:K102)</f>
        <v>232</v>
      </c>
      <c r="C102" s="138">
        <v>0</v>
      </c>
      <c r="D102" s="138">
        <v>7</v>
      </c>
      <c r="E102" s="138">
        <v>18</v>
      </c>
      <c r="F102" s="138">
        <v>21</v>
      </c>
      <c r="G102" s="138">
        <v>24</v>
      </c>
      <c r="H102" s="138">
        <v>32</v>
      </c>
      <c r="I102" s="138">
        <v>49</v>
      </c>
      <c r="J102" s="138">
        <v>40</v>
      </c>
      <c r="K102" s="138">
        <v>41</v>
      </c>
      <c r="L102" s="142">
        <f t="shared" ref="L102:L109" si="110">SUM(I102+J102+K102)</f>
        <v>130</v>
      </c>
      <c r="M102" s="141">
        <f>SUM(L102/(D102+E102+F102+G102+H102+I102+J102+K102)*100)</f>
        <v>56.034482758620683</v>
      </c>
      <c r="N102" s="140">
        <f>SUM((D101*D102)+(E101*E102)+(F101*F102)+(G101*G102)+(H101*H102)+(I101*I102)+(J101*J102)+(K101*K102))/(D102+E102+F102+G102+H102+I102+J102+K102)</f>
        <v>2.709051724137931</v>
      </c>
      <c r="O102" s="141">
        <f>SUM(N102/4*100)</f>
        <v>67.72629310344827</v>
      </c>
      <c r="Q102" s="396"/>
      <c r="R102" s="224"/>
      <c r="S102" s="233">
        <f>SUM(S101+T101)</f>
        <v>102</v>
      </c>
      <c r="T102" s="234"/>
      <c r="U102" s="233">
        <f>SUM(U101+V101+W101+X101)</f>
        <v>943</v>
      </c>
      <c r="V102" s="235"/>
      <c r="W102" s="235"/>
      <c r="X102" s="234"/>
      <c r="Y102" s="233">
        <f>SUM(Y101+Z101+AA101)</f>
        <v>1355</v>
      </c>
      <c r="Z102" s="235"/>
      <c r="AA102" s="234"/>
      <c r="AB102" s="224"/>
      <c r="AC102" s="393"/>
      <c r="AD102" s="231"/>
      <c r="AE102" s="221"/>
      <c r="AF102" s="318"/>
      <c r="AG102" s="233">
        <f>SUM(AG101+AH101)</f>
        <v>88</v>
      </c>
      <c r="AH102" s="234"/>
      <c r="AI102" s="233">
        <f>SUM(AI101+AJ101+AK101+AL101)</f>
        <v>869</v>
      </c>
      <c r="AJ102" s="235"/>
      <c r="AK102" s="235"/>
      <c r="AL102" s="234"/>
      <c r="AM102" s="233">
        <f>SUM(AM101+AN101+AO101)</f>
        <v>1663</v>
      </c>
      <c r="AN102" s="235"/>
      <c r="AO102" s="234"/>
      <c r="AP102" s="226"/>
      <c r="AQ102" s="228"/>
      <c r="AR102" s="231"/>
      <c r="AT102" s="221"/>
      <c r="AU102" s="318"/>
      <c r="AV102" s="233">
        <f>SUM(AV101+AW101)</f>
        <v>190</v>
      </c>
      <c r="AW102" s="234"/>
      <c r="AX102" s="233">
        <f>SUM(AX101+AY101+AZ101+BA101)</f>
        <v>1812</v>
      </c>
      <c r="AY102" s="235"/>
      <c r="AZ102" s="235"/>
      <c r="BA102" s="234"/>
      <c r="BB102" s="233">
        <f>SUM(BB101+BC101+BD101)</f>
        <v>3018</v>
      </c>
      <c r="BC102" s="235"/>
      <c r="BD102" s="234"/>
      <c r="BE102" s="226"/>
      <c r="BF102" s="228"/>
      <c r="BG102" s="231"/>
    </row>
    <row r="103" spans="1:59" ht="21" customHeight="1" x14ac:dyDescent="0.2">
      <c r="A103" s="114" t="s">
        <v>44</v>
      </c>
      <c r="B103" s="108">
        <f t="shared" si="109"/>
        <v>259</v>
      </c>
      <c r="C103" s="138">
        <v>1</v>
      </c>
      <c r="D103" s="138">
        <v>8</v>
      </c>
      <c r="E103" s="138">
        <v>15</v>
      </c>
      <c r="F103" s="138">
        <v>14</v>
      </c>
      <c r="G103" s="138">
        <v>40</v>
      </c>
      <c r="H103" s="138">
        <v>48</v>
      </c>
      <c r="I103" s="138">
        <v>52</v>
      </c>
      <c r="J103" s="138">
        <v>40</v>
      </c>
      <c r="K103" s="138">
        <v>41</v>
      </c>
      <c r="L103" s="142">
        <f t="shared" si="110"/>
        <v>133</v>
      </c>
      <c r="M103" s="141">
        <f t="shared" ref="M103:M109" si="111">SUM(L103/(D103+E103+F103+G103+H103+I103+J103+K103)*100)</f>
        <v>51.550387596899228</v>
      </c>
      <c r="N103" s="140">
        <f>SUM((D101*D103)+(E101*E103)+(F101*F103)+(G101*G103)+(H101*H103)+(I101*I103)+(J101*J103)+(K101*K103))/(D103+E103+F103+G103+H103+I103+J103+K103)</f>
        <v>2.6976744186046511</v>
      </c>
      <c r="O103" s="141">
        <f t="shared" ref="O103:O109" si="112">SUM(N103/4*100)</f>
        <v>67.441860465116278</v>
      </c>
      <c r="Q103" s="396"/>
      <c r="R103" s="195" t="s">
        <v>7</v>
      </c>
      <c r="S103" s="49">
        <f>SUM(S101/((AB101)-(S101)))</f>
        <v>1.9974500637484061E-2</v>
      </c>
      <c r="T103" s="50">
        <f>SUM(T101/((AB101)-(S101)))</f>
        <v>2.3374415639609011E-2</v>
      </c>
      <c r="U103" s="49">
        <f>SUM(U101/((AB101)-(S101)))</f>
        <v>8.7972800679983004E-2</v>
      </c>
      <c r="V103" s="39">
        <f>SUM(V101/((AB101)-(S101)))</f>
        <v>5.4823629409264767E-2</v>
      </c>
      <c r="W103" s="39">
        <f>SUM(W101/((AB101)-(S101)))</f>
        <v>0.1181470463238419</v>
      </c>
      <c r="X103" s="50">
        <f>SUM(X101/((AB101)-(S101)))</f>
        <v>0.13982150446238845</v>
      </c>
      <c r="Y103" s="49">
        <f>SUM(Y101/((AB101)-(S101)))</f>
        <v>0.18487037824054398</v>
      </c>
      <c r="Z103" s="39">
        <f>SUM(Z101/((AB101)-(S101)))</f>
        <v>0.14279643008924778</v>
      </c>
      <c r="AA103" s="50">
        <f>SUM(AA101/((AB101)-(S101)))</f>
        <v>0.24819379515512113</v>
      </c>
      <c r="AB103" s="390">
        <f>SUM(T104+U104+Y104)</f>
        <v>1</v>
      </c>
      <c r="AC103" s="393" t="e">
        <f>SUM((#REF!*T103)+(#REF!*U103)+(#REF!*V103)+(#REF!*W103)+(#REF!*X103)+(#REF!*Y103)+(#REF!*Z103)+(#REF!*AA103))/(T103+U103+V103+W103+X103+Y103+Z103+AA103)</f>
        <v>#REF!</v>
      </c>
      <c r="AD103" s="231"/>
      <c r="AE103" s="221"/>
      <c r="AF103" s="44" t="s">
        <v>7</v>
      </c>
      <c r="AG103" s="49">
        <f>SUM(AG101/((AP101)-(AG101)))</f>
        <v>1.0802469135802469E-2</v>
      </c>
      <c r="AH103" s="50">
        <f>SUM(AH101/((AP101)-(AG101)))</f>
        <v>2.3148148148148147E-2</v>
      </c>
      <c r="AI103" s="49">
        <f>SUM(AI101/((AP101)-(AG101)))</f>
        <v>7.5231481481481483E-2</v>
      </c>
      <c r="AJ103" s="39">
        <f>SUM(AJ101/((AP101)-(AG101)))</f>
        <v>4.9768518518518517E-2</v>
      </c>
      <c r="AK103" s="39">
        <f>SUM(AK101/((AP101)-(AG101)))</f>
        <v>9.2592592592592587E-2</v>
      </c>
      <c r="AL103" s="50">
        <f>SUM(AL101/((AP101)-(AG101)))</f>
        <v>0.11766975308641975</v>
      </c>
      <c r="AM103" s="49">
        <f>SUM(AM101/((AP101)-(AG101)))</f>
        <v>0.18016975308641975</v>
      </c>
      <c r="AN103" s="39">
        <f>SUM(AN101/((AP101)-(AG101)))</f>
        <v>0.16319444444444445</v>
      </c>
      <c r="AO103" s="50">
        <f>SUM(AO101/((AP101)-(AG101)))</f>
        <v>0.29822530864197533</v>
      </c>
      <c r="AP103" s="236">
        <f>SUM(AH104+AI104+AM104)</f>
        <v>1</v>
      </c>
      <c r="AQ103" s="228" t="e">
        <f>SUM((#REF!*AH103)+(#REF!*AI103)+(#REF!*AJ103)+(#REF!*AK103)+(#REF!*AL103)+(#REF!*AM103)+(#REF!*AN103)+(#REF!*AO103))/(AH103+AI103+AJ103+AK103+AL103+AM103+AN103+AO103)</f>
        <v>#REF!</v>
      </c>
      <c r="AR103" s="231"/>
      <c r="AT103" s="221"/>
      <c r="AU103" s="44" t="s">
        <v>7</v>
      </c>
      <c r="AV103" s="49">
        <f>SUM(AV101/((BE101)-(AV101)))</f>
        <v>1.5166835187057633E-2</v>
      </c>
      <c r="AW103" s="50">
        <f>SUM(AW101/((BE101)-(AV101)))</f>
        <v>2.3255813953488372E-2</v>
      </c>
      <c r="AX103" s="49">
        <f>SUM(AX101/((BE101)-(AV101)))</f>
        <v>8.1294236602628925E-2</v>
      </c>
      <c r="AY103" s="39">
        <f>SUM(AY101/((BE101)-(AV101)))</f>
        <v>5.2173913043478258E-2</v>
      </c>
      <c r="AZ103" s="39">
        <f>SUM(AZ101/((BE101)-(AV101)))</f>
        <v>0.10475227502527806</v>
      </c>
      <c r="BA103" s="50">
        <f>SUM(BA101/((BE101)-(AV101)))</f>
        <v>0.12821031344792719</v>
      </c>
      <c r="BB103" s="49">
        <f>SUM(BB101/((BE101)-(AV101)))</f>
        <v>0.18240647118301315</v>
      </c>
      <c r="BC103" s="39">
        <f>SUM(BC101/((BE101)-(AV101)))</f>
        <v>0.15348837209302327</v>
      </c>
      <c r="BD103" s="50">
        <f>SUM(BD101/((BE101)-(AV101)))</f>
        <v>0.2744186046511628</v>
      </c>
      <c r="BE103" s="236">
        <f>SUM(AW104+AX104+BB104)</f>
        <v>1</v>
      </c>
      <c r="BF103" s="228" t="e">
        <f>SUM((#REF!*AW103)+(#REF!*AX103)+(#REF!*AY103)+(#REF!*AZ103)+(#REF!*BA103)+(#REF!*BB103)+(#REF!*BC103)+(#REF!*BD103))/(AW103+AX103+AY103+AZ103+BA103+BB103+BC103+BD103)</f>
        <v>#REF!</v>
      </c>
      <c r="BG103" s="231"/>
    </row>
    <row r="104" spans="1:59" ht="21.75" customHeight="1" thickBot="1" x14ac:dyDescent="0.25">
      <c r="A104" s="114" t="s">
        <v>45</v>
      </c>
      <c r="B104" s="108">
        <f t="shared" si="109"/>
        <v>452</v>
      </c>
      <c r="C104" s="138">
        <v>7</v>
      </c>
      <c r="D104" s="138">
        <v>6</v>
      </c>
      <c r="E104" s="138">
        <v>51</v>
      </c>
      <c r="F104" s="138">
        <v>42</v>
      </c>
      <c r="G104" s="138">
        <v>62</v>
      </c>
      <c r="H104" s="138">
        <v>75</v>
      </c>
      <c r="I104" s="138">
        <v>78</v>
      </c>
      <c r="J104" s="138">
        <v>55</v>
      </c>
      <c r="K104" s="138">
        <v>76</v>
      </c>
      <c r="L104" s="142">
        <f t="shared" si="110"/>
        <v>209</v>
      </c>
      <c r="M104" s="141">
        <f t="shared" si="111"/>
        <v>46.966292134831463</v>
      </c>
      <c r="N104" s="140">
        <f>SUM((D101*D104)+(E101*E104)+(F101*F104)+(G101*G104)+(H101*H104)+(I101*I104)+(J101*J104)+(K101*K104))/(D104+E104+F104+G104+H104+I104+J104+K104)</f>
        <v>2.5977528089887643</v>
      </c>
      <c r="O104" s="141">
        <f t="shared" si="112"/>
        <v>64.943820224719104</v>
      </c>
      <c r="Q104" s="397"/>
      <c r="R104" s="123" t="s">
        <v>10</v>
      </c>
      <c r="S104" s="197">
        <f>SUM(S103)</f>
        <v>1.9974500637484061E-2</v>
      </c>
      <c r="T104" s="158">
        <f>SUM(T103)</f>
        <v>2.3374415639609011E-2</v>
      </c>
      <c r="U104" s="387">
        <f>SUM(U103:X103)</f>
        <v>0.40076498087547813</v>
      </c>
      <c r="V104" s="388"/>
      <c r="W104" s="388"/>
      <c r="X104" s="389"/>
      <c r="Y104" s="387">
        <f>SUM(Y103:AA103)</f>
        <v>0.57586060348491297</v>
      </c>
      <c r="Z104" s="388"/>
      <c r="AA104" s="389"/>
      <c r="AB104" s="391"/>
      <c r="AC104" s="394" t="e">
        <f>SUM((#REF!*T104)+(#REF!*U104)+(#REF!*V104)+(#REF!*W104)+(#REF!*X104)+(#REF!*Y104)+(#REF!*Z104)+(#REF!*AA104))/(T104+U104+V104+W104+X104+Y104+Z104+AA104)</f>
        <v>#REF!</v>
      </c>
      <c r="AD104" s="232"/>
      <c r="AE104" s="222"/>
      <c r="AF104" s="45" t="s">
        <v>10</v>
      </c>
      <c r="AG104" s="156">
        <f>SUM(AG103)</f>
        <v>1.0802469135802469E-2</v>
      </c>
      <c r="AH104" s="158">
        <f>SUM(AH103)</f>
        <v>2.3148148148148147E-2</v>
      </c>
      <c r="AI104" s="238">
        <f>SUM(AI103:AL103)</f>
        <v>0.33526234567901236</v>
      </c>
      <c r="AJ104" s="239"/>
      <c r="AK104" s="239"/>
      <c r="AL104" s="240"/>
      <c r="AM104" s="238">
        <f>SUM(AM103:AO103)</f>
        <v>0.64158950617283961</v>
      </c>
      <c r="AN104" s="239"/>
      <c r="AO104" s="240"/>
      <c r="AP104" s="237"/>
      <c r="AQ104" s="229" t="e">
        <f>SUM((#REF!*AH104)+(#REF!*AI104)+(#REF!*AJ104)+(#REF!*AK104)+(#REF!*AL104)+(#REF!*AM104)+(#REF!*AN104)+(#REF!*AO104))/(AH104+AI104+AJ104+AK104+AL104+AM104+AN104+AO104)</f>
        <v>#REF!</v>
      </c>
      <c r="AR104" s="232"/>
      <c r="AT104" s="222"/>
      <c r="AU104" s="45" t="s">
        <v>10</v>
      </c>
      <c r="AV104" s="156">
        <f>SUM(AV103)</f>
        <v>1.5166835187057633E-2</v>
      </c>
      <c r="AW104" s="158">
        <f>SUM(AW103)</f>
        <v>2.3255813953488372E-2</v>
      </c>
      <c r="AX104" s="238">
        <f>SUM(AX103:BA103)</f>
        <v>0.36643073811931243</v>
      </c>
      <c r="AY104" s="239"/>
      <c r="AZ104" s="239"/>
      <c r="BA104" s="240"/>
      <c r="BB104" s="238">
        <f>SUM(BB103:BD103)</f>
        <v>0.61031344792719922</v>
      </c>
      <c r="BC104" s="239"/>
      <c r="BD104" s="240"/>
      <c r="BE104" s="237"/>
      <c r="BF104" s="229" t="e">
        <f>SUM((#REF!*AW104)+(#REF!*AX104)+(#REF!*AY104)+(#REF!*AZ104)+(#REF!*BA104)+(#REF!*BB104)+(#REF!*BC104)+(#REF!*BD104))/(AW104+AX104+AY104+AZ104+BA104+BB104+BC104+BD104)</f>
        <v>#REF!</v>
      </c>
      <c r="BG104" s="232"/>
    </row>
    <row r="105" spans="1:59" ht="21.75" customHeight="1" x14ac:dyDescent="0.2">
      <c r="A105" s="114" t="s">
        <v>73</v>
      </c>
      <c r="B105" s="108">
        <f t="shared" si="109"/>
        <v>492</v>
      </c>
      <c r="C105" s="138">
        <v>0</v>
      </c>
      <c r="D105" s="138">
        <v>14</v>
      </c>
      <c r="E105" s="138">
        <v>4</v>
      </c>
      <c r="F105" s="138">
        <v>14</v>
      </c>
      <c r="G105" s="138">
        <v>58</v>
      </c>
      <c r="H105" s="138">
        <v>63</v>
      </c>
      <c r="I105" s="138">
        <v>113</v>
      </c>
      <c r="J105" s="138">
        <v>73</v>
      </c>
      <c r="K105" s="138">
        <v>153</v>
      </c>
      <c r="L105" s="142">
        <f t="shared" si="110"/>
        <v>339</v>
      </c>
      <c r="M105" s="141">
        <f t="shared" si="111"/>
        <v>68.902439024390233</v>
      </c>
      <c r="N105" s="140">
        <f>SUM((D101*D105)+(E101*E105)+(F101*F105)+(G101*G105)+(H101*H105)+(I101*I105)+(J101*J105)+(K101*K105))/(D105+E105+F105+G105+H105+I105+J105+K105)</f>
        <v>3.0589430894308944</v>
      </c>
      <c r="O105" s="141">
        <f t="shared" si="112"/>
        <v>76.473577235772368</v>
      </c>
      <c r="Q105" s="75"/>
      <c r="R105" s="125"/>
      <c r="S105" s="40"/>
      <c r="T105" s="40"/>
      <c r="U105" s="40"/>
      <c r="V105" s="40"/>
      <c r="W105" s="40"/>
      <c r="X105" s="40"/>
      <c r="Y105" s="40"/>
      <c r="Z105" s="40"/>
      <c r="AA105" s="40"/>
      <c r="AB105" s="110"/>
      <c r="AC105" s="41"/>
      <c r="AD105" s="111"/>
      <c r="AE105" s="75"/>
      <c r="AF105" s="109"/>
      <c r="AG105" s="40"/>
      <c r="AH105" s="40"/>
      <c r="AI105" s="40"/>
      <c r="AJ105" s="40"/>
      <c r="AK105" s="40"/>
      <c r="AL105" s="40"/>
      <c r="AM105" s="40"/>
      <c r="AN105" s="40"/>
      <c r="AO105" s="40"/>
      <c r="AP105" s="110"/>
      <c r="AQ105" s="41"/>
      <c r="AR105" s="111"/>
      <c r="AT105" s="75"/>
      <c r="AU105" s="109"/>
      <c r="AV105" s="40"/>
      <c r="AW105" s="40"/>
      <c r="AX105" s="40"/>
      <c r="AY105" s="40"/>
      <c r="AZ105" s="40"/>
      <c r="BA105" s="40"/>
      <c r="BB105" s="40"/>
      <c r="BC105" s="40"/>
      <c r="BD105" s="40"/>
      <c r="BE105" s="110"/>
      <c r="BF105" s="41"/>
      <c r="BG105" s="111"/>
    </row>
    <row r="106" spans="1:59" ht="21.75" customHeight="1" x14ac:dyDescent="0.2">
      <c r="A106" s="115" t="s">
        <v>46</v>
      </c>
      <c r="B106" s="108">
        <f t="shared" si="109"/>
        <v>260</v>
      </c>
      <c r="C106" s="138">
        <v>2</v>
      </c>
      <c r="D106" s="138">
        <v>6</v>
      </c>
      <c r="E106" s="138">
        <v>2</v>
      </c>
      <c r="F106" s="138">
        <v>2</v>
      </c>
      <c r="G106" s="138">
        <v>1</v>
      </c>
      <c r="H106" s="138">
        <v>2</v>
      </c>
      <c r="I106" s="138">
        <v>8</v>
      </c>
      <c r="J106" s="138">
        <v>28</v>
      </c>
      <c r="K106" s="138">
        <v>209</v>
      </c>
      <c r="L106" s="142">
        <f t="shared" si="110"/>
        <v>245</v>
      </c>
      <c r="M106" s="141">
        <f t="shared" si="111"/>
        <v>94.961240310077528</v>
      </c>
      <c r="N106" s="140">
        <f>SUM((D101*D106)+(E101*E106)+(F101*F106)+(G101*G106)+(H101*H106)+(I101*I106)+(J101*J106)+(K101*K106))/(D106+E106+F106+G106+H106+I106+J106+K106)</f>
        <v>3.7596899224806202</v>
      </c>
      <c r="O106" s="141">
        <f t="shared" si="112"/>
        <v>93.992248062015506</v>
      </c>
      <c r="Q106" s="75"/>
      <c r="R106" s="125"/>
      <c r="S106" s="40"/>
      <c r="T106" s="40"/>
      <c r="U106" s="40"/>
      <c r="V106" s="40"/>
      <c r="W106" s="40"/>
      <c r="X106" s="40"/>
      <c r="Y106" s="40"/>
      <c r="Z106" s="40"/>
      <c r="AA106" s="40"/>
      <c r="AB106" s="110"/>
      <c r="AC106" s="41"/>
      <c r="AD106" s="111"/>
      <c r="AE106" s="75"/>
      <c r="AF106" s="109"/>
      <c r="AG106" s="40"/>
      <c r="AH106" s="40"/>
      <c r="AI106" s="40"/>
      <c r="AJ106" s="40"/>
      <c r="AK106" s="40"/>
      <c r="AL106" s="40"/>
      <c r="AM106" s="40"/>
      <c r="AN106" s="40"/>
      <c r="AO106" s="40"/>
      <c r="AP106" s="110"/>
      <c r="AQ106" s="41"/>
      <c r="AR106" s="111"/>
      <c r="AT106" s="75"/>
      <c r="AU106" s="109"/>
      <c r="AV106" s="40"/>
      <c r="AW106" s="40"/>
      <c r="AX106" s="40"/>
      <c r="AY106" s="40"/>
      <c r="AZ106" s="40"/>
      <c r="BA106" s="40"/>
      <c r="BB106" s="40"/>
      <c r="BC106" s="40"/>
      <c r="BD106" s="40"/>
      <c r="BE106" s="110"/>
      <c r="BF106" s="41"/>
      <c r="BG106" s="111"/>
    </row>
    <row r="107" spans="1:59" ht="21.75" customHeight="1" x14ac:dyDescent="0.2">
      <c r="A107" s="115" t="s">
        <v>47</v>
      </c>
      <c r="B107" s="108">
        <f t="shared" si="109"/>
        <v>232</v>
      </c>
      <c r="C107" s="138">
        <v>4</v>
      </c>
      <c r="D107" s="138">
        <v>3</v>
      </c>
      <c r="E107" s="138">
        <v>7</v>
      </c>
      <c r="F107" s="138">
        <v>0</v>
      </c>
      <c r="G107" s="138">
        <v>1</v>
      </c>
      <c r="H107" s="138">
        <v>33</v>
      </c>
      <c r="I107" s="138">
        <v>71</v>
      </c>
      <c r="J107" s="138">
        <v>51</v>
      </c>
      <c r="K107" s="138">
        <v>62</v>
      </c>
      <c r="L107" s="142">
        <f t="shared" si="110"/>
        <v>184</v>
      </c>
      <c r="M107" s="141">
        <f t="shared" si="111"/>
        <v>80.701754385964904</v>
      </c>
      <c r="N107" s="140">
        <f>SUM((D101*D107)+(E101*E107)+(F101*F107)+(G101*G107)+(H101*H107)+(I101*I107)+(J101*J107)+(K101*K107))/(D107+E107+F107+G107+H107+I107+J107+K107)</f>
        <v>3.2061403508771931</v>
      </c>
      <c r="O107" s="141">
        <f t="shared" si="112"/>
        <v>80.153508771929822</v>
      </c>
      <c r="Q107" s="75"/>
      <c r="R107" s="125"/>
      <c r="S107" s="40"/>
      <c r="T107" s="40"/>
      <c r="U107" s="40"/>
      <c r="V107" s="40"/>
      <c r="W107" s="40"/>
      <c r="X107" s="40"/>
      <c r="Y107" s="40"/>
      <c r="Z107" s="40"/>
      <c r="AA107" s="40"/>
      <c r="AB107" s="110"/>
      <c r="AC107" s="41"/>
      <c r="AD107" s="111"/>
      <c r="AE107" s="75"/>
      <c r="AF107" s="109"/>
      <c r="AG107" s="40"/>
      <c r="AH107" s="40"/>
      <c r="AI107" s="40"/>
      <c r="AJ107" s="40"/>
      <c r="AK107" s="40"/>
      <c r="AL107" s="40"/>
      <c r="AM107" s="40"/>
      <c r="AN107" s="40"/>
      <c r="AO107" s="40"/>
      <c r="AP107" s="110"/>
      <c r="AQ107" s="41"/>
      <c r="AR107" s="111"/>
      <c r="AT107" s="75"/>
      <c r="AU107" s="109"/>
      <c r="AV107" s="40"/>
      <c r="AW107" s="40"/>
      <c r="AX107" s="40"/>
      <c r="AY107" s="40"/>
      <c r="AZ107" s="40"/>
      <c r="BA107" s="40"/>
      <c r="BB107" s="40"/>
      <c r="BC107" s="40"/>
      <c r="BD107" s="40"/>
      <c r="BE107" s="110"/>
      <c r="BF107" s="41"/>
      <c r="BG107" s="111"/>
    </row>
    <row r="108" spans="1:59" ht="21" customHeight="1" x14ac:dyDescent="0.45">
      <c r="A108" s="115" t="s">
        <v>74</v>
      </c>
      <c r="B108" s="108">
        <f t="shared" si="109"/>
        <v>221</v>
      </c>
      <c r="C108" s="138">
        <v>2</v>
      </c>
      <c r="D108" s="138">
        <v>6</v>
      </c>
      <c r="E108" s="138">
        <v>12</v>
      </c>
      <c r="F108" s="138">
        <v>5</v>
      </c>
      <c r="G108" s="138">
        <v>11</v>
      </c>
      <c r="H108" s="138">
        <v>24</v>
      </c>
      <c r="I108" s="138">
        <v>28</v>
      </c>
      <c r="J108" s="138">
        <v>64</v>
      </c>
      <c r="K108" s="138">
        <v>69</v>
      </c>
      <c r="L108" s="142">
        <f t="shared" si="110"/>
        <v>161</v>
      </c>
      <c r="M108" s="141">
        <f t="shared" si="111"/>
        <v>73.515981735159812</v>
      </c>
      <c r="N108" s="140">
        <f>SUM((D101*D108)+(E101*E108)+(F101*F108)+(G101*G108)+(H101*H108)+(I101*I108)+(J101*J108)+(K101*K108))/(D108+E108+F108+G108+H108+I108+J108+K108)</f>
        <v>3.1301369863013697</v>
      </c>
      <c r="O108" s="141">
        <f t="shared" si="112"/>
        <v>78.253424657534239</v>
      </c>
    </row>
    <row r="109" spans="1:59" ht="21" customHeight="1" x14ac:dyDescent="0.45">
      <c r="A109" s="115" t="s">
        <v>48</v>
      </c>
      <c r="B109" s="108">
        <f t="shared" si="109"/>
        <v>472</v>
      </c>
      <c r="C109" s="138">
        <v>12</v>
      </c>
      <c r="D109" s="138">
        <v>10</v>
      </c>
      <c r="E109" s="138">
        <v>86</v>
      </c>
      <c r="F109" s="138">
        <v>31</v>
      </c>
      <c r="G109" s="138">
        <v>43</v>
      </c>
      <c r="H109" s="138">
        <v>28</v>
      </c>
      <c r="I109" s="138">
        <v>68</v>
      </c>
      <c r="J109" s="138">
        <v>72</v>
      </c>
      <c r="K109" s="138">
        <v>122</v>
      </c>
      <c r="L109" s="142">
        <f t="shared" si="110"/>
        <v>262</v>
      </c>
      <c r="M109" s="141">
        <f t="shared" si="111"/>
        <v>56.956521739130437</v>
      </c>
      <c r="N109" s="140">
        <f>SUM((D101*D109)+(E101*E109)+(F101*F109)+(G101*G109)+(H101*H109)+(I101*I109)+(J101*J109)+(K101*K109))/(D109+E109+F109+G109+H109+I109+J109+K109)</f>
        <v>2.6793478260869565</v>
      </c>
      <c r="O109" s="141">
        <f t="shared" si="112"/>
        <v>66.983695652173907</v>
      </c>
    </row>
    <row r="110" spans="1:59" ht="21" customHeight="1" thickBot="1" x14ac:dyDescent="0.5">
      <c r="A110" s="116"/>
      <c r="B110" s="117">
        <f>SUM(B102:B109)</f>
        <v>2620</v>
      </c>
      <c r="C110" s="117"/>
      <c r="D110" s="117"/>
      <c r="E110" s="117"/>
      <c r="F110" s="117"/>
      <c r="G110" s="117"/>
      <c r="H110" s="117"/>
      <c r="I110" s="117"/>
      <c r="J110" s="117"/>
      <c r="K110" s="117"/>
      <c r="L110" s="409">
        <f>SUM(L102:L109)</f>
        <v>1663</v>
      </c>
      <c r="M110" s="410">
        <f>SUM((L110/((B110)-(C102+C103+C104+C105+C106+C107+C108+C109))*100))</f>
        <v>64.158950617283949</v>
      </c>
      <c r="N110" s="147">
        <f>SUM(N102:N109)/8</f>
        <v>2.9798421408635476</v>
      </c>
      <c r="O110" s="148">
        <f>SUM(O102:O109)/8</f>
        <v>74.496053521588678</v>
      </c>
    </row>
    <row r="111" spans="1:59" ht="21.75" customHeight="1" thickBot="1" x14ac:dyDescent="0.25">
      <c r="A111" s="119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50"/>
      <c r="M111" s="150"/>
      <c r="N111" s="150"/>
      <c r="O111" s="150"/>
      <c r="Q111" s="241" t="s">
        <v>69</v>
      </c>
      <c r="R111" s="241"/>
      <c r="S111" s="241"/>
      <c r="T111" s="241"/>
      <c r="U111" s="241"/>
      <c r="V111" s="241"/>
      <c r="W111" s="241"/>
      <c r="X111" s="241"/>
      <c r="Y111" s="241"/>
      <c r="Z111" s="241"/>
      <c r="AA111" s="241"/>
      <c r="AB111" s="241"/>
      <c r="AC111" s="241"/>
      <c r="AD111" s="241"/>
      <c r="AE111" s="241" t="s">
        <v>66</v>
      </c>
      <c r="AF111" s="241"/>
      <c r="AG111" s="241"/>
      <c r="AH111" s="241"/>
      <c r="AI111" s="241"/>
      <c r="AJ111" s="241"/>
      <c r="AK111" s="241"/>
      <c r="AL111" s="241"/>
      <c r="AM111" s="241"/>
      <c r="AN111" s="241"/>
      <c r="AO111" s="241"/>
      <c r="AP111" s="241"/>
      <c r="AQ111" s="241"/>
      <c r="AR111" s="241"/>
      <c r="AT111" s="241" t="str">
        <f t="shared" ref="AT111" si="113">$AT$1</f>
        <v>สถิติผลการเรียนของแยกตามระดับชั้น ปีการศึกษา 2557</v>
      </c>
      <c r="AU111" s="241"/>
      <c r="AV111" s="241"/>
      <c r="AW111" s="241"/>
      <c r="AX111" s="241"/>
      <c r="AY111" s="241"/>
      <c r="AZ111" s="241"/>
      <c r="BA111" s="241"/>
      <c r="BB111" s="241"/>
      <c r="BC111" s="241"/>
      <c r="BD111" s="241"/>
      <c r="BE111" s="241"/>
      <c r="BF111" s="241"/>
      <c r="BG111" s="241"/>
    </row>
    <row r="112" spans="1:59" ht="21" customHeight="1" thickBot="1" x14ac:dyDescent="0.25">
      <c r="A112" s="359" t="s">
        <v>40</v>
      </c>
      <c r="B112" s="357" t="s">
        <v>75</v>
      </c>
      <c r="C112" s="346" t="s">
        <v>63</v>
      </c>
      <c r="D112" s="347"/>
      <c r="E112" s="347"/>
      <c r="F112" s="347"/>
      <c r="G112" s="347"/>
      <c r="H112" s="347"/>
      <c r="I112" s="347"/>
      <c r="J112" s="347"/>
      <c r="K112" s="348"/>
      <c r="L112" s="349" t="s">
        <v>41</v>
      </c>
      <c r="M112" s="351" t="s">
        <v>42</v>
      </c>
      <c r="N112" s="353" t="s">
        <v>50</v>
      </c>
      <c r="O112" s="355" t="s">
        <v>30</v>
      </c>
      <c r="Q112" s="242" t="s">
        <v>18</v>
      </c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42" t="s">
        <v>18</v>
      </c>
      <c r="AF112" s="242"/>
      <c r="AG112" s="242"/>
      <c r="AH112" s="242"/>
      <c r="AI112" s="242"/>
      <c r="AJ112" s="242"/>
      <c r="AK112" s="242"/>
      <c r="AL112" s="242"/>
      <c r="AM112" s="242"/>
      <c r="AN112" s="242"/>
      <c r="AO112" s="242"/>
      <c r="AP112" s="242"/>
      <c r="AQ112" s="242"/>
      <c r="AR112" s="242"/>
      <c r="AT112" s="242" t="s">
        <v>18</v>
      </c>
      <c r="AU112" s="242"/>
      <c r="AV112" s="242"/>
      <c r="AW112" s="242"/>
      <c r="AX112" s="242"/>
      <c r="AY112" s="242"/>
      <c r="AZ112" s="242"/>
      <c r="BA112" s="242"/>
      <c r="BB112" s="242"/>
      <c r="BC112" s="242"/>
      <c r="BD112" s="242"/>
      <c r="BE112" s="242"/>
      <c r="BF112" s="242"/>
      <c r="BG112" s="242"/>
    </row>
    <row r="113" spans="1:59" ht="21" customHeight="1" thickBot="1" x14ac:dyDescent="0.25">
      <c r="A113" s="360"/>
      <c r="B113" s="358"/>
      <c r="C113" s="112" t="s">
        <v>9</v>
      </c>
      <c r="D113" s="108">
        <v>0</v>
      </c>
      <c r="E113" s="108">
        <v>1</v>
      </c>
      <c r="F113" s="108">
        <v>1.5</v>
      </c>
      <c r="G113" s="108">
        <v>2</v>
      </c>
      <c r="H113" s="108">
        <v>2.5</v>
      </c>
      <c r="I113" s="108">
        <v>3</v>
      </c>
      <c r="J113" s="108">
        <v>3.5</v>
      </c>
      <c r="K113" s="108">
        <v>4</v>
      </c>
      <c r="L113" s="350"/>
      <c r="M113" s="352"/>
      <c r="N113" s="354"/>
      <c r="O113" s="356"/>
      <c r="Q113" s="385" t="s">
        <v>17</v>
      </c>
      <c r="R113" s="383" t="s">
        <v>8</v>
      </c>
      <c r="S113" s="381" t="s">
        <v>32</v>
      </c>
      <c r="T113" s="382"/>
      <c r="U113" s="369" t="s">
        <v>76</v>
      </c>
      <c r="V113" s="265"/>
      <c r="W113" s="265"/>
      <c r="X113" s="265"/>
      <c r="Y113" s="265"/>
      <c r="Z113" s="265"/>
      <c r="AA113" s="380"/>
      <c r="AB113" s="378" t="s">
        <v>75</v>
      </c>
      <c r="AC113" s="315" t="s">
        <v>7</v>
      </c>
      <c r="AD113" s="295" t="s">
        <v>30</v>
      </c>
      <c r="AE113" s="243" t="s">
        <v>17</v>
      </c>
      <c r="AF113" s="320" t="s">
        <v>8</v>
      </c>
      <c r="AG113" s="245" t="s">
        <v>32</v>
      </c>
      <c r="AH113" s="246"/>
      <c r="AI113" s="247" t="s">
        <v>76</v>
      </c>
      <c r="AJ113" s="248"/>
      <c r="AK113" s="248"/>
      <c r="AL113" s="248"/>
      <c r="AM113" s="248"/>
      <c r="AN113" s="248"/>
      <c r="AO113" s="248"/>
      <c r="AP113" s="249" t="s">
        <v>75</v>
      </c>
      <c r="AQ113" s="251" t="s">
        <v>7</v>
      </c>
      <c r="AR113" s="253" t="s">
        <v>30</v>
      </c>
      <c r="AT113" s="243" t="s">
        <v>17</v>
      </c>
      <c r="AU113" s="320" t="s">
        <v>8</v>
      </c>
      <c r="AV113" s="245" t="s">
        <v>32</v>
      </c>
      <c r="AW113" s="246"/>
      <c r="AX113" s="247" t="s">
        <v>76</v>
      </c>
      <c r="AY113" s="248"/>
      <c r="AZ113" s="248"/>
      <c r="BA113" s="248"/>
      <c r="BB113" s="248"/>
      <c r="BC113" s="248"/>
      <c r="BD113" s="248"/>
      <c r="BE113" s="249" t="s">
        <v>75</v>
      </c>
      <c r="BF113" s="251" t="s">
        <v>7</v>
      </c>
      <c r="BG113" s="253" t="s">
        <v>30</v>
      </c>
    </row>
    <row r="114" spans="1:59" ht="21" customHeight="1" thickBot="1" x14ac:dyDescent="0.25">
      <c r="A114" s="114" t="s">
        <v>43</v>
      </c>
      <c r="B114" s="108">
        <f>SUM(C114:K114)</f>
        <v>199</v>
      </c>
      <c r="C114" s="138">
        <v>0</v>
      </c>
      <c r="D114" s="138">
        <v>3</v>
      </c>
      <c r="E114" s="138">
        <v>5</v>
      </c>
      <c r="F114" s="138">
        <v>9</v>
      </c>
      <c r="G114" s="138">
        <v>18</v>
      </c>
      <c r="H114" s="138">
        <v>22</v>
      </c>
      <c r="I114" s="138">
        <v>49</v>
      </c>
      <c r="J114" s="138">
        <v>41</v>
      </c>
      <c r="K114" s="138">
        <v>52</v>
      </c>
      <c r="L114" s="142">
        <f t="shared" ref="L114:L121" si="114">SUM(I114+J114+K114)</f>
        <v>142</v>
      </c>
      <c r="M114" s="141">
        <f>SUM(L114/(D114+E114+F114+G114+H114+I114+J114+K114)*100)</f>
        <v>71.356783919597987</v>
      </c>
      <c r="N114" s="140">
        <f>SUM((D113*D114)+(E113*E114)+(F113*F114)+(G113*G114)+(H113*H114)+(I113*I114)+(J113*J114)+(K113*K114))/(D114+E114+F114+G114+H114+I114+J114+K114)</f>
        <v>3.0552763819095476</v>
      </c>
      <c r="O114" s="141">
        <f>SUM(N114/4*100)</f>
        <v>76.381909547738687</v>
      </c>
      <c r="Q114" s="386"/>
      <c r="R114" s="384"/>
      <c r="S114" s="47" t="s">
        <v>9</v>
      </c>
      <c r="T114" s="48">
        <v>0</v>
      </c>
      <c r="U114" s="13">
        <v>1</v>
      </c>
      <c r="V114" s="11">
        <v>1.5</v>
      </c>
      <c r="W114" s="11">
        <v>2</v>
      </c>
      <c r="X114" s="12">
        <v>2.5</v>
      </c>
      <c r="Y114" s="13">
        <v>3</v>
      </c>
      <c r="Z114" s="11">
        <v>3.5</v>
      </c>
      <c r="AA114" s="12">
        <v>4</v>
      </c>
      <c r="AB114" s="379"/>
      <c r="AC114" s="316"/>
      <c r="AD114" s="377"/>
      <c r="AE114" s="244"/>
      <c r="AF114" s="321"/>
      <c r="AG114" s="47" t="s">
        <v>9</v>
      </c>
      <c r="AH114" s="48">
        <v>0</v>
      </c>
      <c r="AI114" s="13">
        <v>1</v>
      </c>
      <c r="AJ114" s="11">
        <v>1.5</v>
      </c>
      <c r="AK114" s="11">
        <v>2</v>
      </c>
      <c r="AL114" s="12">
        <v>2.5</v>
      </c>
      <c r="AM114" s="13">
        <v>3</v>
      </c>
      <c r="AN114" s="11">
        <v>3.5</v>
      </c>
      <c r="AO114" s="12">
        <v>4</v>
      </c>
      <c r="AP114" s="250"/>
      <c r="AQ114" s="252"/>
      <c r="AR114" s="254"/>
      <c r="AT114" s="244"/>
      <c r="AU114" s="321"/>
      <c r="AV114" s="47" t="s">
        <v>9</v>
      </c>
      <c r="AW114" s="48">
        <v>0</v>
      </c>
      <c r="AX114" s="13">
        <v>1</v>
      </c>
      <c r="AY114" s="11">
        <v>1.5</v>
      </c>
      <c r="AZ114" s="11">
        <v>2</v>
      </c>
      <c r="BA114" s="12">
        <v>2.5</v>
      </c>
      <c r="BB114" s="13">
        <v>3</v>
      </c>
      <c r="BC114" s="11">
        <v>3.5</v>
      </c>
      <c r="BD114" s="12">
        <v>4</v>
      </c>
      <c r="BE114" s="250"/>
      <c r="BF114" s="252"/>
      <c r="BG114" s="254"/>
    </row>
    <row r="115" spans="1:59" ht="21" customHeight="1" x14ac:dyDescent="0.2">
      <c r="A115" s="114" t="s">
        <v>44</v>
      </c>
      <c r="B115" s="108">
        <f t="shared" ref="B115:B121" si="115">SUM(C115:K115)</f>
        <v>206</v>
      </c>
      <c r="C115" s="138">
        <v>0</v>
      </c>
      <c r="D115" s="138">
        <v>3</v>
      </c>
      <c r="E115" s="138">
        <v>12</v>
      </c>
      <c r="F115" s="138">
        <v>16</v>
      </c>
      <c r="G115" s="138">
        <v>13</v>
      </c>
      <c r="H115" s="138">
        <v>18</v>
      </c>
      <c r="I115" s="138">
        <v>45</v>
      </c>
      <c r="J115" s="138">
        <v>33</v>
      </c>
      <c r="K115" s="138">
        <v>66</v>
      </c>
      <c r="L115" s="142">
        <f t="shared" si="114"/>
        <v>144</v>
      </c>
      <c r="M115" s="141">
        <f t="shared" ref="M115:M121" si="116">SUM(L115/(D115+E115+F115+G115+H115+I115+J115+K115)*100)</f>
        <v>69.902912621359221</v>
      </c>
      <c r="N115" s="140">
        <f>SUM((D113*D115)+(E113*E115)+(F113*F115)+(G113*G115)+(H113*H115)+(I113*I115)+(J113*J115)+(K113*K115))/(D115+E115+F115+G115+H115+I115+J115+K115)</f>
        <v>3.016990291262136</v>
      </c>
      <c r="O115" s="141">
        <f t="shared" ref="O115:O121" si="117">SUM(N115/4*100)</f>
        <v>75.424757281553397</v>
      </c>
      <c r="Q115" s="395" t="s">
        <v>39</v>
      </c>
      <c r="R115" s="65" t="s">
        <v>2</v>
      </c>
      <c r="S115" s="14">
        <f t="shared" ref="S115:AA122" si="118">C114</f>
        <v>0</v>
      </c>
      <c r="T115" s="15">
        <f t="shared" si="118"/>
        <v>3</v>
      </c>
      <c r="U115" s="14">
        <f t="shared" si="118"/>
        <v>5</v>
      </c>
      <c r="V115" s="17">
        <f t="shared" si="118"/>
        <v>9</v>
      </c>
      <c r="W115" s="17">
        <f t="shared" si="118"/>
        <v>18</v>
      </c>
      <c r="X115" s="15">
        <f t="shared" si="118"/>
        <v>22</v>
      </c>
      <c r="Y115" s="14">
        <f t="shared" si="118"/>
        <v>49</v>
      </c>
      <c r="Z115" s="17">
        <f t="shared" si="118"/>
        <v>41</v>
      </c>
      <c r="AA115" s="15">
        <f t="shared" si="118"/>
        <v>52</v>
      </c>
      <c r="AB115" s="65">
        <f>SUM(S115:AA115)</f>
        <v>199</v>
      </c>
      <c r="AC115" s="71">
        <f>SUM((T114*T115)+(U114*U115)+(V114*V115)+(W114*W115)+(X114*X115)+(Y114*Y115)+(Z114*Z115)+(AA114*AA115))/(T115+U115+V115+W115+X115+Y115+Z115+AA115)</f>
        <v>3.0552763819095476</v>
      </c>
      <c r="AD115" s="69">
        <f>SUM(AC115/4*100)</f>
        <v>76.381909547738687</v>
      </c>
      <c r="AE115" s="221" t="s">
        <v>39</v>
      </c>
      <c r="AF115" s="60" t="s">
        <v>2</v>
      </c>
      <c r="AG115" s="14">
        <f t="shared" ref="AG115:AO122" si="119">C124</f>
        <v>0</v>
      </c>
      <c r="AH115" s="15">
        <f t="shared" si="119"/>
        <v>0</v>
      </c>
      <c r="AI115" s="14">
        <f t="shared" si="119"/>
        <v>4</v>
      </c>
      <c r="AJ115" s="17">
        <f t="shared" si="119"/>
        <v>8</v>
      </c>
      <c r="AK115" s="17">
        <f t="shared" si="119"/>
        <v>15</v>
      </c>
      <c r="AL115" s="15">
        <f t="shared" si="119"/>
        <v>37</v>
      </c>
      <c r="AM115" s="14">
        <f t="shared" si="119"/>
        <v>42</v>
      </c>
      <c r="AN115" s="17">
        <f t="shared" si="119"/>
        <v>21</v>
      </c>
      <c r="AO115" s="15">
        <f t="shared" si="119"/>
        <v>69</v>
      </c>
      <c r="AP115" s="65">
        <f t="shared" ref="AP115:AP117" si="120">SUM(AG115:AO115)</f>
        <v>196</v>
      </c>
      <c r="AQ115" s="71">
        <f>SUM((AH114*AH115)+(AI114*AI115)+(AJ114*AJ115)+(AK114*AK115)+(AL114*AL115)+(AM114*AM115)+(AN114*AN115)+(AO114*AO115))/(AH115+AI115+AJ115+AK115+AL115+AM115+AN115+AO115)</f>
        <v>3.1326530612244898</v>
      </c>
      <c r="AR115" s="69">
        <f t="shared" ref="AR115:AR122" si="121">SUM(AQ115/4*100)</f>
        <v>78.316326530612244</v>
      </c>
      <c r="AT115" s="221" t="s">
        <v>39</v>
      </c>
      <c r="AU115" s="60" t="s">
        <v>2</v>
      </c>
      <c r="AV115" s="14">
        <f t="shared" ref="AV115:BD122" si="122">SUM(S115+AG115)</f>
        <v>0</v>
      </c>
      <c r="AW115" s="15">
        <f t="shared" si="122"/>
        <v>3</v>
      </c>
      <c r="AX115" s="14">
        <f t="shared" si="122"/>
        <v>9</v>
      </c>
      <c r="AY115" s="17">
        <f t="shared" si="122"/>
        <v>17</v>
      </c>
      <c r="AZ115" s="17">
        <f t="shared" si="122"/>
        <v>33</v>
      </c>
      <c r="BA115" s="15">
        <f t="shared" si="122"/>
        <v>59</v>
      </c>
      <c r="BB115" s="14">
        <f t="shared" si="122"/>
        <v>91</v>
      </c>
      <c r="BC115" s="17">
        <f t="shared" si="122"/>
        <v>62</v>
      </c>
      <c r="BD115" s="15">
        <f t="shared" si="122"/>
        <v>121</v>
      </c>
      <c r="BE115" s="65">
        <f t="shared" ref="BE115:BE122" si="123">SUM(AV115:BD115)</f>
        <v>395</v>
      </c>
      <c r="BF115" s="71">
        <f>SUM((AW114*AW115)+(AX114*AX115)+(AY114*AY115)+(AZ114*AZ115)+(BA114*BA115)+(BB114*BB115)+(BC114*BC115)+(BD114*BD115))/(AW115+AX115+AY115+AZ115+BA115+BB115+BC115+BD115)</f>
        <v>3.0936708860759494</v>
      </c>
      <c r="BG115" s="69">
        <f t="shared" ref="BG115:BG122" si="124">SUM(BF115/4*100)</f>
        <v>77.341772151898738</v>
      </c>
    </row>
    <row r="116" spans="1:59" ht="21" customHeight="1" x14ac:dyDescent="0.2">
      <c r="A116" s="114" t="s">
        <v>45</v>
      </c>
      <c r="B116" s="108">
        <f t="shared" si="115"/>
        <v>277</v>
      </c>
      <c r="C116" s="138">
        <v>3</v>
      </c>
      <c r="D116" s="138">
        <v>1</v>
      </c>
      <c r="E116" s="138">
        <v>21</v>
      </c>
      <c r="F116" s="138">
        <v>14</v>
      </c>
      <c r="G116" s="138">
        <v>10</v>
      </c>
      <c r="H116" s="138">
        <v>34</v>
      </c>
      <c r="I116" s="138">
        <v>50</v>
      </c>
      <c r="J116" s="138">
        <v>47</v>
      </c>
      <c r="K116" s="138">
        <v>97</v>
      </c>
      <c r="L116" s="142">
        <f t="shared" si="114"/>
        <v>194</v>
      </c>
      <c r="M116" s="141">
        <f t="shared" si="116"/>
        <v>70.802919708029194</v>
      </c>
      <c r="N116" s="140">
        <f>SUM((D113*D116)+(E113*E116)+(F113*F116)+(G113*G116)+(H113*H116)+(I113*I116)+(J113*J116)+(K113*K116))/(D116+E116+F116+G116+H116+I116+J116+K116)</f>
        <v>3.1003649635036497</v>
      </c>
      <c r="O116" s="141">
        <f t="shared" si="117"/>
        <v>77.509124087591246</v>
      </c>
      <c r="Q116" s="396"/>
      <c r="R116" s="66" t="s">
        <v>3</v>
      </c>
      <c r="S116" s="18">
        <f t="shared" si="118"/>
        <v>0</v>
      </c>
      <c r="T116" s="19">
        <f t="shared" si="118"/>
        <v>3</v>
      </c>
      <c r="U116" s="18">
        <f t="shared" si="118"/>
        <v>12</v>
      </c>
      <c r="V116" s="38">
        <f t="shared" si="118"/>
        <v>16</v>
      </c>
      <c r="W116" s="38">
        <f t="shared" si="118"/>
        <v>13</v>
      </c>
      <c r="X116" s="19">
        <f t="shared" si="118"/>
        <v>18</v>
      </c>
      <c r="Y116" s="18">
        <f t="shared" si="118"/>
        <v>45</v>
      </c>
      <c r="Z116" s="38">
        <f t="shared" si="118"/>
        <v>33</v>
      </c>
      <c r="AA116" s="19">
        <f t="shared" si="118"/>
        <v>66</v>
      </c>
      <c r="AB116" s="66">
        <f t="shared" ref="AB116:AB117" si="125">SUM(S116:AA116)</f>
        <v>206</v>
      </c>
      <c r="AC116" s="72">
        <f>SUM((T114*T116)+(U114*U116)+(V114*V116)+(W114*W116)+(X114*X116)+(Y114*Y116)+(Z114*Z116)+(AA114*AA116))/(T116+U116+V116+W116+X116+Y116+Z116+AA116)</f>
        <v>3.016990291262136</v>
      </c>
      <c r="AD116" s="69">
        <f t="shared" ref="AD116:AD122" si="126">SUM(AC116/4*100)</f>
        <v>75.424757281553397</v>
      </c>
      <c r="AE116" s="221"/>
      <c r="AF116" s="61" t="s">
        <v>3</v>
      </c>
      <c r="AG116" s="18">
        <f t="shared" si="119"/>
        <v>0</v>
      </c>
      <c r="AH116" s="19">
        <f t="shared" si="119"/>
        <v>0</v>
      </c>
      <c r="AI116" s="18">
        <f t="shared" si="119"/>
        <v>6</v>
      </c>
      <c r="AJ116" s="38">
        <f t="shared" si="119"/>
        <v>15</v>
      </c>
      <c r="AK116" s="38">
        <f t="shared" si="119"/>
        <v>26</v>
      </c>
      <c r="AL116" s="19">
        <f t="shared" si="119"/>
        <v>41</v>
      </c>
      <c r="AM116" s="18">
        <f t="shared" si="119"/>
        <v>53</v>
      </c>
      <c r="AN116" s="38">
        <f t="shared" si="119"/>
        <v>40</v>
      </c>
      <c r="AO116" s="19">
        <f t="shared" si="119"/>
        <v>22</v>
      </c>
      <c r="AP116" s="66">
        <f t="shared" si="120"/>
        <v>203</v>
      </c>
      <c r="AQ116" s="72">
        <f>SUM((AH114*AH116)+(AI114*AI116)+(AJ114*AJ116)+(AK114*AK116)+(AL114*AL116)+(AM114*AM116)+(AN114*AN116)+(AO114*AO116))/(AH116+AI116+AJ116+AK116+AL116+AM116+AN116+AO116)</f>
        <v>2.8078817733990147</v>
      </c>
      <c r="AR116" s="69">
        <f t="shared" si="121"/>
        <v>70.197044334975374</v>
      </c>
      <c r="AT116" s="221"/>
      <c r="AU116" s="61" t="s">
        <v>3</v>
      </c>
      <c r="AV116" s="18">
        <f t="shared" si="122"/>
        <v>0</v>
      </c>
      <c r="AW116" s="19">
        <f t="shared" si="122"/>
        <v>3</v>
      </c>
      <c r="AX116" s="18">
        <f t="shared" si="122"/>
        <v>18</v>
      </c>
      <c r="AY116" s="38">
        <f t="shared" si="122"/>
        <v>31</v>
      </c>
      <c r="AZ116" s="38">
        <f t="shared" si="122"/>
        <v>39</v>
      </c>
      <c r="BA116" s="19">
        <f t="shared" si="122"/>
        <v>59</v>
      </c>
      <c r="BB116" s="18">
        <f t="shared" si="122"/>
        <v>98</v>
      </c>
      <c r="BC116" s="38">
        <f t="shared" si="122"/>
        <v>73</v>
      </c>
      <c r="BD116" s="19">
        <f t="shared" si="122"/>
        <v>88</v>
      </c>
      <c r="BE116" s="66">
        <f t="shared" si="123"/>
        <v>409</v>
      </c>
      <c r="BF116" s="72">
        <f>SUM((AW114*AW116)+(AX114*AX116)+(AY114*AY116)+(AZ114*AZ116)+(BA114*BA116)+(BB114*BB116)+(BC114*BC116)+(BD114*BD116))/(AW116+AX116+AY116+AZ116+BA116+BB116+BC116+BD116)</f>
        <v>2.91320293398533</v>
      </c>
      <c r="BG116" s="69">
        <f t="shared" si="124"/>
        <v>72.830073349633253</v>
      </c>
    </row>
    <row r="117" spans="1:59" ht="21" customHeight="1" x14ac:dyDescent="0.2">
      <c r="A117" s="114" t="s">
        <v>73</v>
      </c>
      <c r="B117" s="108">
        <f t="shared" si="115"/>
        <v>270</v>
      </c>
      <c r="C117" s="138">
        <v>0</v>
      </c>
      <c r="D117" s="138">
        <v>4</v>
      </c>
      <c r="E117" s="138">
        <v>23</v>
      </c>
      <c r="F117" s="138">
        <v>28</v>
      </c>
      <c r="G117" s="138">
        <v>26</v>
      </c>
      <c r="H117" s="138">
        <v>24</v>
      </c>
      <c r="I117" s="138">
        <v>29</v>
      </c>
      <c r="J117" s="138">
        <v>23</v>
      </c>
      <c r="K117" s="138">
        <v>113</v>
      </c>
      <c r="L117" s="142">
        <f t="shared" si="114"/>
        <v>165</v>
      </c>
      <c r="M117" s="141">
        <f t="shared" si="116"/>
        <v>61.111111111111114</v>
      </c>
      <c r="N117" s="140">
        <f>SUM((D113*D117)+(E113*E117)+(F113*F117)+(G113*G117)+(H113*H117)+(I113*I117)+(J113*J117)+(K113*K117))/(D117+E117+F117+G117+H117+I117+J117+K117)</f>
        <v>2.95</v>
      </c>
      <c r="O117" s="141">
        <f t="shared" si="117"/>
        <v>73.75</v>
      </c>
      <c r="Q117" s="396"/>
      <c r="R117" s="196" t="s">
        <v>4</v>
      </c>
      <c r="S117" s="24">
        <f t="shared" si="118"/>
        <v>3</v>
      </c>
      <c r="T117" s="25">
        <f t="shared" si="118"/>
        <v>1</v>
      </c>
      <c r="U117" s="24">
        <f t="shared" si="118"/>
        <v>21</v>
      </c>
      <c r="V117" s="26">
        <f t="shared" si="118"/>
        <v>14</v>
      </c>
      <c r="W117" s="26">
        <f t="shared" si="118"/>
        <v>10</v>
      </c>
      <c r="X117" s="25">
        <f t="shared" si="118"/>
        <v>34</v>
      </c>
      <c r="Y117" s="24">
        <f t="shared" si="118"/>
        <v>50</v>
      </c>
      <c r="Z117" s="26">
        <f t="shared" si="118"/>
        <v>47</v>
      </c>
      <c r="AA117" s="25">
        <f t="shared" si="118"/>
        <v>97</v>
      </c>
      <c r="AB117" s="196">
        <f t="shared" si="125"/>
        <v>277</v>
      </c>
      <c r="AC117" s="72">
        <f>SUM((T114*T117)+(U114*U117)+(V114*V117)+(W114*W117)+(X114*X117)+(Y114*Y117)+(Z114*Z117)+(AA114*AA117))/(T117+U117+V117+W117+X117+Y117+Z117+AA117)</f>
        <v>3.1003649635036497</v>
      </c>
      <c r="AD117" s="69">
        <f t="shared" si="126"/>
        <v>77.509124087591246</v>
      </c>
      <c r="AE117" s="221"/>
      <c r="AF117" s="62" t="s">
        <v>4</v>
      </c>
      <c r="AG117" s="24">
        <f t="shared" si="119"/>
        <v>0</v>
      </c>
      <c r="AH117" s="25">
        <f t="shared" si="119"/>
        <v>0</v>
      </c>
      <c r="AI117" s="24">
        <f t="shared" si="119"/>
        <v>16</v>
      </c>
      <c r="AJ117" s="26">
        <f t="shared" si="119"/>
        <v>14</v>
      </c>
      <c r="AK117" s="26">
        <f t="shared" si="119"/>
        <v>22</v>
      </c>
      <c r="AL117" s="25">
        <f t="shared" si="119"/>
        <v>31</v>
      </c>
      <c r="AM117" s="24">
        <f t="shared" si="119"/>
        <v>66</v>
      </c>
      <c r="AN117" s="26">
        <f t="shared" si="119"/>
        <v>52</v>
      </c>
      <c r="AO117" s="25">
        <f t="shared" si="119"/>
        <v>72</v>
      </c>
      <c r="AP117" s="99">
        <f t="shared" si="120"/>
        <v>273</v>
      </c>
      <c r="AQ117" s="72">
        <f>SUM((AH114*AH117)+(AI114*AI117)+(AJ114*AJ117)+(AK114*AK117)+(AL114*AL117)+(AM114*AM117)+(AN114*AN117)+(AO114*AO117))/(AH117+AI117+AJ117+AK117+AL117+AM117+AN117+AO117)</f>
        <v>3.0274725274725274</v>
      </c>
      <c r="AR117" s="69">
        <f t="shared" si="121"/>
        <v>75.686813186813183</v>
      </c>
      <c r="AT117" s="221"/>
      <c r="AU117" s="62" t="s">
        <v>4</v>
      </c>
      <c r="AV117" s="24">
        <f t="shared" si="122"/>
        <v>3</v>
      </c>
      <c r="AW117" s="25">
        <f t="shared" si="122"/>
        <v>1</v>
      </c>
      <c r="AX117" s="24">
        <f t="shared" si="122"/>
        <v>37</v>
      </c>
      <c r="AY117" s="26">
        <f t="shared" si="122"/>
        <v>28</v>
      </c>
      <c r="AZ117" s="26">
        <f t="shared" si="122"/>
        <v>32</v>
      </c>
      <c r="BA117" s="25">
        <f t="shared" si="122"/>
        <v>65</v>
      </c>
      <c r="BB117" s="24">
        <f t="shared" si="122"/>
        <v>116</v>
      </c>
      <c r="BC117" s="26">
        <f t="shared" si="122"/>
        <v>99</v>
      </c>
      <c r="BD117" s="25">
        <f t="shared" si="122"/>
        <v>169</v>
      </c>
      <c r="BE117" s="52">
        <f t="shared" si="123"/>
        <v>550</v>
      </c>
      <c r="BF117" s="72">
        <f>SUM((AW114*AW117)+(AX114*AX117)+(AY114*AY117)+(AZ114*AZ117)+(BA114*BA117)+(BB114*BB117)+(BC114*BC117)+(BD114*BD117))/(AW117+AX117+AY117+AZ117+BA117+BB117+BC117+BD117)</f>
        <v>3.0639853747714807</v>
      </c>
      <c r="BG117" s="69">
        <f t="shared" si="124"/>
        <v>76.599634369287017</v>
      </c>
    </row>
    <row r="118" spans="1:59" ht="21.75" customHeight="1" x14ac:dyDescent="0.2">
      <c r="A118" s="115" t="s">
        <v>46</v>
      </c>
      <c r="B118" s="108">
        <f t="shared" si="115"/>
        <v>199</v>
      </c>
      <c r="C118" s="138">
        <v>2</v>
      </c>
      <c r="D118" s="138">
        <v>1</v>
      </c>
      <c r="E118" s="138">
        <v>3</v>
      </c>
      <c r="F118" s="138">
        <v>8</v>
      </c>
      <c r="G118" s="138">
        <v>16</v>
      </c>
      <c r="H118" s="138">
        <v>47</v>
      </c>
      <c r="I118" s="138">
        <v>47</v>
      </c>
      <c r="J118" s="138">
        <v>25</v>
      </c>
      <c r="K118" s="138">
        <v>50</v>
      </c>
      <c r="L118" s="142">
        <f t="shared" si="114"/>
        <v>122</v>
      </c>
      <c r="M118" s="141">
        <f t="shared" si="116"/>
        <v>61.928934010152282</v>
      </c>
      <c r="N118" s="140">
        <f>SUM((D113*D118)+(E113*E118)+(F113*F118)+(G113*G118)+(H113*H118)+(I113*I118)+(J113*J118)+(K113*K118))/(D118+E118+F118+G118+H118+I118+J118+K118)</f>
        <v>3.0101522842639592</v>
      </c>
      <c r="O118" s="141">
        <f t="shared" si="117"/>
        <v>75.253807106598984</v>
      </c>
      <c r="Q118" s="396"/>
      <c r="R118" s="200" t="s">
        <v>22</v>
      </c>
      <c r="S118" s="201">
        <f t="shared" si="118"/>
        <v>0</v>
      </c>
      <c r="T118" s="58">
        <f t="shared" si="118"/>
        <v>4</v>
      </c>
      <c r="U118" s="201">
        <f t="shared" si="118"/>
        <v>23</v>
      </c>
      <c r="V118" s="59">
        <f t="shared" si="118"/>
        <v>28</v>
      </c>
      <c r="W118" s="59">
        <f t="shared" si="118"/>
        <v>26</v>
      </c>
      <c r="X118" s="58">
        <f t="shared" si="118"/>
        <v>24</v>
      </c>
      <c r="Y118" s="201">
        <f t="shared" si="118"/>
        <v>29</v>
      </c>
      <c r="Z118" s="59">
        <f t="shared" si="118"/>
        <v>23</v>
      </c>
      <c r="AA118" s="58">
        <f t="shared" si="118"/>
        <v>113</v>
      </c>
      <c r="AB118" s="200">
        <f t="shared" ref="AB118:AB122" si="127">SUM(S118:AA118)</f>
        <v>270</v>
      </c>
      <c r="AC118" s="94">
        <f>SUM((T114*T118)+(U114*U118)+(V114*V118)+(W114*W118)+(X114*X118)+(Y114*Y118)+(Z114*Z118)+(AA114*AA118))/(T118+U118+V118+W118+X118+Y118+Z118+AA118)</f>
        <v>2.95</v>
      </c>
      <c r="AD118" s="69">
        <f t="shared" si="126"/>
        <v>73.75</v>
      </c>
      <c r="AE118" s="221"/>
      <c r="AF118" s="102" t="s">
        <v>22</v>
      </c>
      <c r="AG118" s="157">
        <f t="shared" si="119"/>
        <v>0</v>
      </c>
      <c r="AH118" s="58">
        <f t="shared" si="119"/>
        <v>0</v>
      </c>
      <c r="AI118" s="100">
        <f t="shared" si="119"/>
        <v>0</v>
      </c>
      <c r="AJ118" s="59">
        <f t="shared" si="119"/>
        <v>0</v>
      </c>
      <c r="AK118" s="59">
        <f t="shared" si="119"/>
        <v>0</v>
      </c>
      <c r="AL118" s="58">
        <f t="shared" si="119"/>
        <v>0</v>
      </c>
      <c r="AM118" s="100">
        <f t="shared" si="119"/>
        <v>76</v>
      </c>
      <c r="AN118" s="59">
        <f t="shared" si="119"/>
        <v>15</v>
      </c>
      <c r="AO118" s="58">
        <f t="shared" si="119"/>
        <v>238</v>
      </c>
      <c r="AP118" s="103">
        <f t="shared" ref="AP118:AP122" si="128">SUM(AG118:AO118)</f>
        <v>329</v>
      </c>
      <c r="AQ118" s="94">
        <f>SUM((AH114*AH118)+(AI114*AI118)+(AJ114*AJ118)+(AK114*AK118)+(AL114*AL118)+(AM114*AM118)+(AN114*AN118)+(AO114*AO118))/(AH118+AI118+AJ118+AK118+AL118+AM118+AN118+AO118)</f>
        <v>3.7462006079027357</v>
      </c>
      <c r="AR118" s="69">
        <f t="shared" si="121"/>
        <v>93.655015197568389</v>
      </c>
      <c r="AT118" s="221"/>
      <c r="AU118" s="6" t="s">
        <v>22</v>
      </c>
      <c r="AV118" s="53">
        <f t="shared" si="122"/>
        <v>0</v>
      </c>
      <c r="AW118" s="58">
        <f t="shared" si="122"/>
        <v>4</v>
      </c>
      <c r="AX118" s="53">
        <f t="shared" si="122"/>
        <v>23</v>
      </c>
      <c r="AY118" s="59">
        <f t="shared" si="122"/>
        <v>28</v>
      </c>
      <c r="AZ118" s="59">
        <f t="shared" si="122"/>
        <v>26</v>
      </c>
      <c r="BA118" s="58">
        <f t="shared" si="122"/>
        <v>24</v>
      </c>
      <c r="BB118" s="53">
        <f t="shared" si="122"/>
        <v>105</v>
      </c>
      <c r="BC118" s="59">
        <f t="shared" si="122"/>
        <v>38</v>
      </c>
      <c r="BD118" s="58">
        <f t="shared" si="122"/>
        <v>351</v>
      </c>
      <c r="BE118" s="92">
        <f t="shared" si="123"/>
        <v>599</v>
      </c>
      <c r="BF118" s="94">
        <f>SUM((AW114*AW118)+(AX114*AX118)+(AY114*AY118)+(AZ114*AZ118)+(BA114*BA118)+(BB114*BB118)+(BC114*BC118)+(BD114*BD118))/(AW118+AX118+AY118+AZ118+BA118+BB118+BC118+BD118)</f>
        <v>3.3873121869782969</v>
      </c>
      <c r="BG118" s="69">
        <f t="shared" si="124"/>
        <v>84.682804674457429</v>
      </c>
    </row>
    <row r="119" spans="1:59" ht="21" customHeight="1" x14ac:dyDescent="0.2">
      <c r="A119" s="115" t="s">
        <v>47</v>
      </c>
      <c r="B119" s="108">
        <f t="shared" si="115"/>
        <v>199</v>
      </c>
      <c r="C119" s="138">
        <v>1</v>
      </c>
      <c r="D119" s="138">
        <v>1</v>
      </c>
      <c r="E119" s="138">
        <v>3</v>
      </c>
      <c r="F119" s="138">
        <v>4</v>
      </c>
      <c r="G119" s="138">
        <v>16</v>
      </c>
      <c r="H119" s="138">
        <v>32</v>
      </c>
      <c r="I119" s="138">
        <v>40</v>
      </c>
      <c r="J119" s="138">
        <v>28</v>
      </c>
      <c r="K119" s="138">
        <v>74</v>
      </c>
      <c r="L119" s="142">
        <f t="shared" si="114"/>
        <v>142</v>
      </c>
      <c r="M119" s="141">
        <f t="shared" si="116"/>
        <v>71.717171717171709</v>
      </c>
      <c r="N119" s="140">
        <f>SUM((D113*D119)+(E113*E119)+(F113*F119)+(G113*G119)+(H113*H119)+(I113*I119)+(J113*J119)+(K113*K119))/(D119+E119+F119+G119+H119+I119+J119+K119)</f>
        <v>3.2070707070707072</v>
      </c>
      <c r="O119" s="141">
        <f t="shared" si="117"/>
        <v>80.176767676767682</v>
      </c>
      <c r="Q119" s="396"/>
      <c r="R119" s="196" t="s">
        <v>16</v>
      </c>
      <c r="S119" s="24">
        <f t="shared" si="118"/>
        <v>2</v>
      </c>
      <c r="T119" s="25">
        <f t="shared" si="118"/>
        <v>1</v>
      </c>
      <c r="U119" s="24">
        <f t="shared" si="118"/>
        <v>3</v>
      </c>
      <c r="V119" s="26">
        <f t="shared" si="118"/>
        <v>8</v>
      </c>
      <c r="W119" s="26">
        <f t="shared" si="118"/>
        <v>16</v>
      </c>
      <c r="X119" s="25">
        <f t="shared" si="118"/>
        <v>47</v>
      </c>
      <c r="Y119" s="24">
        <f t="shared" si="118"/>
        <v>47</v>
      </c>
      <c r="Z119" s="26">
        <f t="shared" si="118"/>
        <v>25</v>
      </c>
      <c r="AA119" s="25">
        <f t="shared" si="118"/>
        <v>50</v>
      </c>
      <c r="AB119" s="196">
        <f t="shared" si="127"/>
        <v>199</v>
      </c>
      <c r="AC119" s="72">
        <f>SUM((T114*T119)+(U114*U119)+(V114*V119)+(W114*W119)+(X114*X119)+(Y114*Y119)+(Z114*Z119)+(AA114*AA119))/(T119+U119+V119+W119+X119+Y119+Z119+AA119)</f>
        <v>3.0101522842639592</v>
      </c>
      <c r="AD119" s="69">
        <f t="shared" si="126"/>
        <v>75.253807106598984</v>
      </c>
      <c r="AE119" s="221"/>
      <c r="AF119" s="62" t="s">
        <v>16</v>
      </c>
      <c r="AG119" s="24">
        <f t="shared" si="119"/>
        <v>0</v>
      </c>
      <c r="AH119" s="25">
        <f t="shared" si="119"/>
        <v>0</v>
      </c>
      <c r="AI119" s="24">
        <f t="shared" si="119"/>
        <v>0</v>
      </c>
      <c r="AJ119" s="26">
        <f t="shared" si="119"/>
        <v>0</v>
      </c>
      <c r="AK119" s="26">
        <f t="shared" si="119"/>
        <v>5</v>
      </c>
      <c r="AL119" s="25">
        <f t="shared" si="119"/>
        <v>4</v>
      </c>
      <c r="AM119" s="24">
        <f t="shared" si="119"/>
        <v>4</v>
      </c>
      <c r="AN119" s="26">
        <f t="shared" si="119"/>
        <v>21</v>
      </c>
      <c r="AO119" s="25">
        <f t="shared" si="119"/>
        <v>169</v>
      </c>
      <c r="AP119" s="99">
        <f t="shared" si="128"/>
        <v>203</v>
      </c>
      <c r="AQ119" s="72">
        <f>SUM((AH114*AH119)+(AI114*AI119)+(AJ114*AJ119)+(AK114*AK119)+(AL114*AL119)+(AM114*AM119)+(AN114*AN119)+(AO114*AO119))/(AH119+AI119+AJ119+AK119+AL119+AM119+AN119+AO119)</f>
        <v>3.8497536945812807</v>
      </c>
      <c r="AR119" s="69">
        <f t="shared" si="121"/>
        <v>96.243842364532014</v>
      </c>
      <c r="AT119" s="221"/>
      <c r="AU119" s="62" t="s">
        <v>16</v>
      </c>
      <c r="AV119" s="24">
        <f t="shared" si="122"/>
        <v>2</v>
      </c>
      <c r="AW119" s="25">
        <f t="shared" si="122"/>
        <v>1</v>
      </c>
      <c r="AX119" s="24">
        <f t="shared" si="122"/>
        <v>3</v>
      </c>
      <c r="AY119" s="26">
        <f t="shared" si="122"/>
        <v>8</v>
      </c>
      <c r="AZ119" s="26">
        <f t="shared" si="122"/>
        <v>21</v>
      </c>
      <c r="BA119" s="25">
        <f t="shared" si="122"/>
        <v>51</v>
      </c>
      <c r="BB119" s="24">
        <f t="shared" si="122"/>
        <v>51</v>
      </c>
      <c r="BC119" s="26">
        <f t="shared" si="122"/>
        <v>46</v>
      </c>
      <c r="BD119" s="25">
        <f t="shared" si="122"/>
        <v>219</v>
      </c>
      <c r="BE119" s="52">
        <f t="shared" si="123"/>
        <v>402</v>
      </c>
      <c r="BF119" s="72">
        <f>SUM((AW114*AW119)+(AX114*AX119)+(AY114*AY119)+(AZ114*AZ119)+(BA114*BA119)+(BB114*BB119)+(BC114*BC119)+(BD114*BD119))/(AW119+AX119+AY119+AZ119+BA119+BB119+BC119+BD119)</f>
        <v>3.4362499999999998</v>
      </c>
      <c r="BG119" s="69">
        <f t="shared" si="124"/>
        <v>85.90625</v>
      </c>
    </row>
    <row r="120" spans="1:59" ht="21" customHeight="1" x14ac:dyDescent="0.2">
      <c r="A120" s="115" t="s">
        <v>74</v>
      </c>
      <c r="B120" s="108">
        <f t="shared" si="115"/>
        <v>222</v>
      </c>
      <c r="C120" s="138">
        <v>4</v>
      </c>
      <c r="D120" s="138">
        <v>1</v>
      </c>
      <c r="E120" s="138">
        <v>0</v>
      </c>
      <c r="F120" s="138">
        <v>0</v>
      </c>
      <c r="G120" s="138">
        <v>2</v>
      </c>
      <c r="H120" s="138">
        <v>6</v>
      </c>
      <c r="I120" s="138">
        <v>26</v>
      </c>
      <c r="J120" s="138">
        <v>51</v>
      </c>
      <c r="K120" s="138">
        <v>132</v>
      </c>
      <c r="L120" s="142">
        <f t="shared" si="114"/>
        <v>209</v>
      </c>
      <c r="M120" s="141">
        <f t="shared" si="116"/>
        <v>95.87155963302753</v>
      </c>
      <c r="N120" s="140">
        <f>SUM((D113*D120)+(E113*E120)+(F113*F120)+(G113*G120)+(H113*H120)+(I113*I120)+(J113*J120)+(K113*K120))/(D120+E120+F120+G120+H120+I120+J120+K120)</f>
        <v>3.6857798165137616</v>
      </c>
      <c r="O120" s="141">
        <f t="shared" si="117"/>
        <v>92.144495412844037</v>
      </c>
      <c r="Q120" s="396"/>
      <c r="R120" s="196" t="s">
        <v>5</v>
      </c>
      <c r="S120" s="18">
        <f t="shared" si="118"/>
        <v>1</v>
      </c>
      <c r="T120" s="19">
        <f t="shared" si="118"/>
        <v>1</v>
      </c>
      <c r="U120" s="18">
        <f t="shared" si="118"/>
        <v>3</v>
      </c>
      <c r="V120" s="38">
        <f t="shared" si="118"/>
        <v>4</v>
      </c>
      <c r="W120" s="38">
        <f t="shared" si="118"/>
        <v>16</v>
      </c>
      <c r="X120" s="19">
        <f t="shared" si="118"/>
        <v>32</v>
      </c>
      <c r="Y120" s="18">
        <f t="shared" si="118"/>
        <v>40</v>
      </c>
      <c r="Z120" s="38">
        <f t="shared" si="118"/>
        <v>28</v>
      </c>
      <c r="AA120" s="19">
        <f t="shared" si="118"/>
        <v>74</v>
      </c>
      <c r="AB120" s="66">
        <f t="shared" si="127"/>
        <v>199</v>
      </c>
      <c r="AC120" s="72">
        <f>SUM((T114*T120)+(U114*U120)+(V114*V120)+(W114*W120)+(X114*X120)+(Y114*Y120)+(Z114*Z120)+(AA114*AA120))/(T120+U120+V120+W120+X120+Y120+Z120+AA120)</f>
        <v>3.2070707070707072</v>
      </c>
      <c r="AD120" s="69">
        <f t="shared" si="126"/>
        <v>80.176767676767682</v>
      </c>
      <c r="AE120" s="221"/>
      <c r="AF120" s="62" t="s">
        <v>5</v>
      </c>
      <c r="AG120" s="18">
        <f t="shared" si="119"/>
        <v>0</v>
      </c>
      <c r="AH120" s="19">
        <f t="shared" si="119"/>
        <v>0</v>
      </c>
      <c r="AI120" s="18">
        <f t="shared" si="119"/>
        <v>2</v>
      </c>
      <c r="AJ120" s="38">
        <f t="shared" si="119"/>
        <v>1</v>
      </c>
      <c r="AK120" s="38">
        <f t="shared" si="119"/>
        <v>3</v>
      </c>
      <c r="AL120" s="19">
        <f t="shared" si="119"/>
        <v>0</v>
      </c>
      <c r="AM120" s="18">
        <f t="shared" si="119"/>
        <v>32</v>
      </c>
      <c r="AN120" s="38">
        <f t="shared" si="119"/>
        <v>36</v>
      </c>
      <c r="AO120" s="19">
        <f t="shared" si="119"/>
        <v>122</v>
      </c>
      <c r="AP120" s="66">
        <f t="shared" si="128"/>
        <v>196</v>
      </c>
      <c r="AQ120" s="72">
        <f>SUM((AH114*AH120)+(AI114*AI120)+(AJ114*AJ120)+(AK114*AK120)+(AL114*AL120)+(AM114*AM120)+(AN114*AN120)+(AO114*AO120))/(AH120+AI120+AJ120+AK120+AL120+AM120+AN120+AO120)</f>
        <v>3.670918367346939</v>
      </c>
      <c r="AR120" s="69">
        <f t="shared" si="121"/>
        <v>91.772959183673478</v>
      </c>
      <c r="AT120" s="221"/>
      <c r="AU120" s="62" t="s">
        <v>5</v>
      </c>
      <c r="AV120" s="18">
        <f t="shared" si="122"/>
        <v>1</v>
      </c>
      <c r="AW120" s="19">
        <f t="shared" si="122"/>
        <v>1</v>
      </c>
      <c r="AX120" s="18">
        <f t="shared" si="122"/>
        <v>5</v>
      </c>
      <c r="AY120" s="38">
        <f t="shared" si="122"/>
        <v>5</v>
      </c>
      <c r="AZ120" s="38">
        <f t="shared" si="122"/>
        <v>19</v>
      </c>
      <c r="BA120" s="19">
        <f t="shared" si="122"/>
        <v>32</v>
      </c>
      <c r="BB120" s="18">
        <f t="shared" si="122"/>
        <v>72</v>
      </c>
      <c r="BC120" s="38">
        <f t="shared" si="122"/>
        <v>64</v>
      </c>
      <c r="BD120" s="19">
        <f t="shared" si="122"/>
        <v>196</v>
      </c>
      <c r="BE120" s="66">
        <f t="shared" si="123"/>
        <v>395</v>
      </c>
      <c r="BF120" s="72">
        <f>SUM((AW114*AW120)+(AX114*AX120)+(AY114*AY120)+(AZ114*AZ120)+(BA114*BA120)+(BB114*BB120)+(BC114*BC120)+(BD114*BD120))/(AW120+AX120+AY120+AZ120+BA120+BB120+BC120+BD120)</f>
        <v>3.4378172588832485</v>
      </c>
      <c r="BG120" s="69">
        <f t="shared" si="124"/>
        <v>85.945431472081211</v>
      </c>
    </row>
    <row r="121" spans="1:59" ht="21" customHeight="1" x14ac:dyDescent="0.2">
      <c r="A121" s="115" t="s">
        <v>48</v>
      </c>
      <c r="B121" s="108">
        <f t="shared" si="115"/>
        <v>311</v>
      </c>
      <c r="C121" s="138">
        <v>0</v>
      </c>
      <c r="D121" s="138">
        <v>3</v>
      </c>
      <c r="E121" s="138">
        <v>9</v>
      </c>
      <c r="F121" s="138">
        <v>2</v>
      </c>
      <c r="G121" s="138">
        <v>12</v>
      </c>
      <c r="H121" s="138">
        <v>38</v>
      </c>
      <c r="I121" s="138">
        <v>70</v>
      </c>
      <c r="J121" s="138">
        <v>69</v>
      </c>
      <c r="K121" s="138">
        <v>108</v>
      </c>
      <c r="L121" s="142">
        <f t="shared" si="114"/>
        <v>247</v>
      </c>
      <c r="M121" s="141">
        <f t="shared" si="116"/>
        <v>79.421221864951761</v>
      </c>
      <c r="N121" s="140">
        <f>SUM((D113*D121)+(E113*E121)+(F113*F121)+(G113*G121)+(H113*H121)+(I113*I121)+(J113*J121)+(K113*K121))/(D121+E121+F121+G121+H121+I121+J121+K121)</f>
        <v>3.262057877813505</v>
      </c>
      <c r="O121" s="141">
        <f t="shared" si="117"/>
        <v>81.551446945337631</v>
      </c>
      <c r="Q121" s="396"/>
      <c r="R121" s="199" t="s">
        <v>23</v>
      </c>
      <c r="S121" s="18">
        <f t="shared" si="118"/>
        <v>4</v>
      </c>
      <c r="T121" s="19">
        <f t="shared" si="118"/>
        <v>1</v>
      </c>
      <c r="U121" s="18">
        <f t="shared" si="118"/>
        <v>0</v>
      </c>
      <c r="V121" s="38">
        <f t="shared" si="118"/>
        <v>0</v>
      </c>
      <c r="W121" s="38">
        <f t="shared" si="118"/>
        <v>2</v>
      </c>
      <c r="X121" s="19">
        <f t="shared" si="118"/>
        <v>6</v>
      </c>
      <c r="Y121" s="18">
        <f t="shared" si="118"/>
        <v>26</v>
      </c>
      <c r="Z121" s="38">
        <f t="shared" si="118"/>
        <v>51</v>
      </c>
      <c r="AA121" s="19">
        <f t="shared" si="118"/>
        <v>132</v>
      </c>
      <c r="AB121" s="66">
        <f t="shared" si="127"/>
        <v>222</v>
      </c>
      <c r="AC121" s="72">
        <f>SUM((T114*T121)+(U114*U121)+(V114*V121)+(W114*W121)+(X114*X121)+(Y114*Y121)+(Z114*Z121)+(AA114*AA121))/(T121+U121+V121+W121+X121+Y121+Z121+AA121)</f>
        <v>3.6857798165137616</v>
      </c>
      <c r="AD121" s="69">
        <f t="shared" si="126"/>
        <v>92.144495412844037</v>
      </c>
      <c r="AE121" s="221"/>
      <c r="AF121" s="101" t="s">
        <v>23</v>
      </c>
      <c r="AG121" s="18">
        <f t="shared" si="119"/>
        <v>0</v>
      </c>
      <c r="AH121" s="19">
        <f t="shared" si="119"/>
        <v>0</v>
      </c>
      <c r="AI121" s="18">
        <f t="shared" si="119"/>
        <v>4</v>
      </c>
      <c r="AJ121" s="38">
        <f t="shared" si="119"/>
        <v>0</v>
      </c>
      <c r="AK121" s="38">
        <f t="shared" si="119"/>
        <v>3</v>
      </c>
      <c r="AL121" s="19">
        <f t="shared" si="119"/>
        <v>7</v>
      </c>
      <c r="AM121" s="18">
        <f t="shared" si="119"/>
        <v>21</v>
      </c>
      <c r="AN121" s="38">
        <f t="shared" si="119"/>
        <v>22</v>
      </c>
      <c r="AO121" s="19">
        <f t="shared" si="119"/>
        <v>160</v>
      </c>
      <c r="AP121" s="66">
        <f t="shared" si="128"/>
        <v>217</v>
      </c>
      <c r="AQ121" s="72">
        <f>SUM((AH114*AH121)+(AI114*AI121)+(AJ114*AJ121)+(AK114*AK121)+(AL114*AL121)+(AM114*AM121)+(AN114*AN121)+(AO114*AO121))/(AH121+AI121+AJ121+AK121+AL121+AM121+AN121+AO121)</f>
        <v>3.7211981566820276</v>
      </c>
      <c r="AR121" s="69">
        <f t="shared" si="121"/>
        <v>93.02995391705069</v>
      </c>
      <c r="AT121" s="221"/>
      <c r="AU121" s="63" t="s">
        <v>23</v>
      </c>
      <c r="AV121" s="18">
        <f t="shared" si="122"/>
        <v>4</v>
      </c>
      <c r="AW121" s="19">
        <f t="shared" si="122"/>
        <v>1</v>
      </c>
      <c r="AX121" s="18">
        <f t="shared" si="122"/>
        <v>4</v>
      </c>
      <c r="AY121" s="38">
        <f t="shared" si="122"/>
        <v>0</v>
      </c>
      <c r="AZ121" s="38">
        <f t="shared" si="122"/>
        <v>5</v>
      </c>
      <c r="BA121" s="19">
        <f t="shared" si="122"/>
        <v>13</v>
      </c>
      <c r="BB121" s="18">
        <f t="shared" si="122"/>
        <v>47</v>
      </c>
      <c r="BC121" s="38">
        <f t="shared" si="122"/>
        <v>73</v>
      </c>
      <c r="BD121" s="19">
        <f t="shared" si="122"/>
        <v>292</v>
      </c>
      <c r="BE121" s="66">
        <f t="shared" si="123"/>
        <v>439</v>
      </c>
      <c r="BF121" s="72">
        <f>SUM((AW114*AW121)+(AX114*AX121)+(AY114*AY121)+(AZ114*AZ121)+(BA114*BA121)+(BB114*BB121)+(BC114*BC121)+(BD114*BD121))/(AW121+AX121+AY121+AZ121+BA121+BB121+BC121+BD121)</f>
        <v>3.703448275862069</v>
      </c>
      <c r="BG121" s="69">
        <f t="shared" si="124"/>
        <v>92.58620689655173</v>
      </c>
    </row>
    <row r="122" spans="1:59" ht="21.75" customHeight="1" thickBot="1" x14ac:dyDescent="0.25">
      <c r="A122" s="165"/>
      <c r="B122" s="166">
        <f>SUM(B114:B121)</f>
        <v>1883</v>
      </c>
      <c r="C122" s="163"/>
      <c r="D122" s="163"/>
      <c r="E122" s="163"/>
      <c r="F122" s="163"/>
      <c r="G122" s="163"/>
      <c r="H122" s="163"/>
      <c r="I122" s="163"/>
      <c r="J122" s="163"/>
      <c r="K122" s="164"/>
      <c r="L122" s="167">
        <f>SUM(L114:L121)</f>
        <v>1365</v>
      </c>
      <c r="M122" s="168">
        <f>SUM((L122/((B122)-(C114+C115+C116+C117+C118+C119+C120+C121))*100))</f>
        <v>72.877736252002137</v>
      </c>
      <c r="N122" s="143">
        <f>SUM(N114:N121)/8</f>
        <v>3.160961540292158</v>
      </c>
      <c r="O122" s="144">
        <f>SUM(O114:O121)/8</f>
        <v>79.024038507303942</v>
      </c>
      <c r="Q122" s="396"/>
      <c r="R122" s="199" t="s">
        <v>11</v>
      </c>
      <c r="S122" s="89">
        <f t="shared" si="118"/>
        <v>0</v>
      </c>
      <c r="T122" s="90">
        <f t="shared" si="118"/>
        <v>3</v>
      </c>
      <c r="U122" s="89">
        <f t="shared" si="118"/>
        <v>9</v>
      </c>
      <c r="V122" s="91">
        <f t="shared" si="118"/>
        <v>2</v>
      </c>
      <c r="W122" s="91">
        <f t="shared" si="118"/>
        <v>12</v>
      </c>
      <c r="X122" s="90">
        <f t="shared" si="118"/>
        <v>38</v>
      </c>
      <c r="Y122" s="89">
        <f t="shared" si="118"/>
        <v>70</v>
      </c>
      <c r="Z122" s="91">
        <f t="shared" si="118"/>
        <v>69</v>
      </c>
      <c r="AA122" s="90">
        <f t="shared" si="118"/>
        <v>108</v>
      </c>
      <c r="AB122" s="93">
        <f t="shared" si="127"/>
        <v>311</v>
      </c>
      <c r="AC122" s="95">
        <f>SUM((T114*T122)+(U114*U122)+(V114*V122)+(W114*W122)+(X114*X122)+(Y114*Y122)+(Z114*Z122)+(AA114*AA122))/(T122+U122+V122+W122+X122+Y122+Z122+AA122)</f>
        <v>3.262057877813505</v>
      </c>
      <c r="AD122" s="73">
        <f t="shared" si="126"/>
        <v>81.551446945337631</v>
      </c>
      <c r="AE122" s="221"/>
      <c r="AF122" s="101" t="s">
        <v>11</v>
      </c>
      <c r="AG122" s="89">
        <f t="shared" si="119"/>
        <v>0</v>
      </c>
      <c r="AH122" s="90">
        <f t="shared" si="119"/>
        <v>0</v>
      </c>
      <c r="AI122" s="89">
        <f t="shared" si="119"/>
        <v>2</v>
      </c>
      <c r="AJ122" s="91">
        <f t="shared" si="119"/>
        <v>2</v>
      </c>
      <c r="AK122" s="91">
        <f t="shared" si="119"/>
        <v>26</v>
      </c>
      <c r="AL122" s="90">
        <f t="shared" si="119"/>
        <v>47</v>
      </c>
      <c r="AM122" s="89">
        <f t="shared" si="119"/>
        <v>77</v>
      </c>
      <c r="AN122" s="91">
        <f t="shared" si="119"/>
        <v>113</v>
      </c>
      <c r="AO122" s="90">
        <f t="shared" si="119"/>
        <v>41</v>
      </c>
      <c r="AP122" s="93">
        <f t="shared" si="128"/>
        <v>308</v>
      </c>
      <c r="AQ122" s="95">
        <f>SUM((AH114*AH122)+(AI114*AI122)+(AJ114*AJ122)+(AK114*AK122)+(AL114*AL122)+(AM114*AM122)+(AN114*AN122)+(AO114*AO122))/(AH122+AI122+AJ122+AK122+AL122+AM122+AN122+AO122)</f>
        <v>3.133116883116883</v>
      </c>
      <c r="AR122" s="73">
        <f t="shared" si="121"/>
        <v>78.327922077922068</v>
      </c>
      <c r="AT122" s="221"/>
      <c r="AU122" s="63" t="s">
        <v>11</v>
      </c>
      <c r="AV122" s="89">
        <f t="shared" si="122"/>
        <v>0</v>
      </c>
      <c r="AW122" s="90">
        <f t="shared" si="122"/>
        <v>3</v>
      </c>
      <c r="AX122" s="89">
        <f t="shared" si="122"/>
        <v>11</v>
      </c>
      <c r="AY122" s="91">
        <f t="shared" si="122"/>
        <v>4</v>
      </c>
      <c r="AZ122" s="91">
        <f t="shared" si="122"/>
        <v>38</v>
      </c>
      <c r="BA122" s="90">
        <f t="shared" si="122"/>
        <v>85</v>
      </c>
      <c r="BB122" s="89">
        <f t="shared" si="122"/>
        <v>147</v>
      </c>
      <c r="BC122" s="91">
        <f t="shared" si="122"/>
        <v>182</v>
      </c>
      <c r="BD122" s="90">
        <f t="shared" si="122"/>
        <v>149</v>
      </c>
      <c r="BE122" s="93">
        <f t="shared" si="123"/>
        <v>619</v>
      </c>
      <c r="BF122" s="95">
        <f>SUM((AW114*AW122)+(AX114*AX122)+(AY114*AY122)+(AZ114*AZ122)+(BA114*BA122)+(BB114*BB122)+(BC114*BC122)+(BD114*BD122))/(AW122+AX122+AY122+AZ122+BA122+BB122+BC122+BD122)</f>
        <v>3.1978998384491115</v>
      </c>
      <c r="BG122" s="73">
        <f t="shared" si="124"/>
        <v>79.947495961227787</v>
      </c>
    </row>
    <row r="123" spans="1:59" ht="21" x14ac:dyDescent="0.2">
      <c r="A123" s="362" t="s">
        <v>49</v>
      </c>
      <c r="B123" s="348"/>
      <c r="C123" s="169" t="s">
        <v>9</v>
      </c>
      <c r="D123" s="170">
        <v>0</v>
      </c>
      <c r="E123" s="170">
        <v>1</v>
      </c>
      <c r="F123" s="170">
        <v>1.5</v>
      </c>
      <c r="G123" s="170">
        <v>2</v>
      </c>
      <c r="H123" s="170">
        <v>2.5</v>
      </c>
      <c r="I123" s="170">
        <v>3</v>
      </c>
      <c r="J123" s="170">
        <v>3.5</v>
      </c>
      <c r="K123" s="170">
        <v>4</v>
      </c>
      <c r="L123" s="171"/>
      <c r="M123" s="172"/>
      <c r="N123" s="145"/>
      <c r="O123" s="146"/>
      <c r="Q123" s="396"/>
      <c r="R123" s="223" t="s">
        <v>6</v>
      </c>
      <c r="S123" s="20">
        <f t="shared" ref="S123:AB123" si="129">SUM(S115:S122)</f>
        <v>10</v>
      </c>
      <c r="T123" s="21">
        <f t="shared" si="129"/>
        <v>17</v>
      </c>
      <c r="U123" s="20">
        <f t="shared" si="129"/>
        <v>76</v>
      </c>
      <c r="V123" s="22">
        <f t="shared" si="129"/>
        <v>81</v>
      </c>
      <c r="W123" s="22">
        <f t="shared" si="129"/>
        <v>113</v>
      </c>
      <c r="X123" s="21">
        <f t="shared" si="129"/>
        <v>221</v>
      </c>
      <c r="Y123" s="20">
        <f t="shared" si="129"/>
        <v>356</v>
      </c>
      <c r="Z123" s="22">
        <f t="shared" si="129"/>
        <v>317</v>
      </c>
      <c r="AA123" s="21">
        <f t="shared" si="129"/>
        <v>692</v>
      </c>
      <c r="AB123" s="223">
        <f t="shared" si="129"/>
        <v>1883</v>
      </c>
      <c r="AC123" s="392">
        <f>SUM((T114*T123)+(U114*U123)+(V114*V123)+(W114*W123)+(X114*X123)+(Y114*Y123)+(Z114*Z123)+(AA114*AA123))/(T123+U123+V123+W123+X123+Y123+Z123+AA123)</f>
        <v>3.1615056059797118</v>
      </c>
      <c r="AD123" s="230">
        <f>SUM(AC123/4*100)</f>
        <v>79.037640149492788</v>
      </c>
      <c r="AE123" s="221"/>
      <c r="AF123" s="317" t="s">
        <v>6</v>
      </c>
      <c r="AG123" s="20">
        <f t="shared" ref="AG123:AO123" si="130">SUM(AG115:AG122)</f>
        <v>0</v>
      </c>
      <c r="AH123" s="21">
        <f t="shared" si="130"/>
        <v>0</v>
      </c>
      <c r="AI123" s="20">
        <f t="shared" si="130"/>
        <v>34</v>
      </c>
      <c r="AJ123" s="22">
        <f t="shared" si="130"/>
        <v>40</v>
      </c>
      <c r="AK123" s="22">
        <f t="shared" si="130"/>
        <v>100</v>
      </c>
      <c r="AL123" s="21">
        <f t="shared" si="130"/>
        <v>167</v>
      </c>
      <c r="AM123" s="20">
        <f t="shared" si="130"/>
        <v>371</v>
      </c>
      <c r="AN123" s="22">
        <f t="shared" si="130"/>
        <v>320</v>
      </c>
      <c r="AO123" s="21">
        <f t="shared" si="130"/>
        <v>893</v>
      </c>
      <c r="AP123" s="225">
        <f>SUM(AP115:AP122)</f>
        <v>1925</v>
      </c>
      <c r="AQ123" s="227">
        <f>SUM((AH114*AH123)+(AI114*AI123)+(AJ114*AJ123)+(AK114*AK123)+(AL114*AL123)+(AM114*AM123)+(AN114*AN123)+(AO114*AO123))/(AH123+AI123+AJ123+AK123+AL123+AM123+AN123+AO123)</f>
        <v>3.3851948051948053</v>
      </c>
      <c r="AR123" s="230">
        <f>SUM(AQ123/4*100)</f>
        <v>84.629870129870127</v>
      </c>
      <c r="AT123" s="221"/>
      <c r="AU123" s="317" t="s">
        <v>6</v>
      </c>
      <c r="AV123" s="20">
        <f t="shared" ref="AV123:BE123" si="131">SUM(AV115:AV122)</f>
        <v>10</v>
      </c>
      <c r="AW123" s="21">
        <f t="shared" si="131"/>
        <v>17</v>
      </c>
      <c r="AX123" s="20">
        <f t="shared" si="131"/>
        <v>110</v>
      </c>
      <c r="AY123" s="22">
        <f t="shared" si="131"/>
        <v>121</v>
      </c>
      <c r="AZ123" s="22">
        <f t="shared" si="131"/>
        <v>213</v>
      </c>
      <c r="BA123" s="21">
        <f t="shared" si="131"/>
        <v>388</v>
      </c>
      <c r="BB123" s="20">
        <f t="shared" si="131"/>
        <v>727</v>
      </c>
      <c r="BC123" s="22">
        <f t="shared" si="131"/>
        <v>637</v>
      </c>
      <c r="BD123" s="21">
        <f t="shared" si="131"/>
        <v>1585</v>
      </c>
      <c r="BE123" s="225">
        <f t="shared" si="131"/>
        <v>3808</v>
      </c>
      <c r="BF123" s="227">
        <f>SUM((AW114*AW123)+(AX114*AX123)+(AY114*AY123)+(AZ114*AZ123)+(BA114*BA123)+(BB114*BB123)+(BC114*BC123)+(BD114*BD123))/(AW123+AX123+AY123+AZ123+BA123+BB123+BC123+BD123)</f>
        <v>3.2748815165876777</v>
      </c>
      <c r="BG123" s="230">
        <f>SUM(BF123/4*100)</f>
        <v>81.872037914691944</v>
      </c>
    </row>
    <row r="124" spans="1:59" ht="21" x14ac:dyDescent="0.2">
      <c r="A124" s="114" t="s">
        <v>43</v>
      </c>
      <c r="B124" s="108">
        <f t="shared" ref="B124:B131" si="132">SUM(C124:K124)</f>
        <v>196</v>
      </c>
      <c r="C124" s="138">
        <v>0</v>
      </c>
      <c r="D124" s="138">
        <v>0</v>
      </c>
      <c r="E124" s="138">
        <v>4</v>
      </c>
      <c r="F124" s="138">
        <v>8</v>
      </c>
      <c r="G124" s="138">
        <v>15</v>
      </c>
      <c r="H124" s="138">
        <v>37</v>
      </c>
      <c r="I124" s="138">
        <v>42</v>
      </c>
      <c r="J124" s="138">
        <v>21</v>
      </c>
      <c r="K124" s="138">
        <v>69</v>
      </c>
      <c r="L124" s="142">
        <f t="shared" ref="L124:L131" si="133">SUM(I124+J124+K124)</f>
        <v>132</v>
      </c>
      <c r="M124" s="141">
        <f>SUM(L124/(D124+E124+F124+G124+H124+I124+J124+K124)*100)</f>
        <v>67.346938775510196</v>
      </c>
      <c r="N124" s="140">
        <f>SUM((D123*D124)+(E123*E124)+(F123*F124)+(G123*G124)+(H123*H124)+(I123*I124)+(J123*J124)+(K123*K124))/(D124+E124+F124+G124+H124+I124+J124+K124)</f>
        <v>3.1326530612244898</v>
      </c>
      <c r="O124" s="141">
        <f>SUM(N124/4*100)</f>
        <v>78.316326530612244</v>
      </c>
      <c r="Q124" s="396"/>
      <c r="R124" s="224"/>
      <c r="S124" s="233">
        <f>SUM(S123+T123)</f>
        <v>27</v>
      </c>
      <c r="T124" s="234"/>
      <c r="U124" s="233">
        <f>SUM(U123+V123+W123+X123)</f>
        <v>491</v>
      </c>
      <c r="V124" s="235"/>
      <c r="W124" s="235"/>
      <c r="X124" s="234"/>
      <c r="Y124" s="233">
        <f>SUM(Y123+Z123+AA123)</f>
        <v>1365</v>
      </c>
      <c r="Z124" s="235"/>
      <c r="AA124" s="234"/>
      <c r="AB124" s="224"/>
      <c r="AC124" s="393"/>
      <c r="AD124" s="231"/>
      <c r="AE124" s="221"/>
      <c r="AF124" s="318"/>
      <c r="AG124" s="233">
        <f>SUM(AG123+AH123)</f>
        <v>0</v>
      </c>
      <c r="AH124" s="234"/>
      <c r="AI124" s="233">
        <f>SUM(AI123+AJ123+AK123+AL123)</f>
        <v>341</v>
      </c>
      <c r="AJ124" s="235"/>
      <c r="AK124" s="235"/>
      <c r="AL124" s="234"/>
      <c r="AM124" s="233">
        <f>SUM(AM123+AN123+AO123)</f>
        <v>1584</v>
      </c>
      <c r="AN124" s="235"/>
      <c r="AO124" s="234"/>
      <c r="AP124" s="226"/>
      <c r="AQ124" s="228"/>
      <c r="AR124" s="231"/>
      <c r="AT124" s="221"/>
      <c r="AU124" s="318"/>
      <c r="AV124" s="233">
        <f>SUM(AV123+AW123)</f>
        <v>27</v>
      </c>
      <c r="AW124" s="234"/>
      <c r="AX124" s="233">
        <f>SUM(AX123+AY123+AZ123+BA123)</f>
        <v>832</v>
      </c>
      <c r="AY124" s="235"/>
      <c r="AZ124" s="235"/>
      <c r="BA124" s="234"/>
      <c r="BB124" s="233">
        <f>SUM(BB123+BC123+BD123)</f>
        <v>2949</v>
      </c>
      <c r="BC124" s="235"/>
      <c r="BD124" s="234"/>
      <c r="BE124" s="226"/>
      <c r="BF124" s="228"/>
      <c r="BG124" s="231"/>
    </row>
    <row r="125" spans="1:59" ht="21.75" customHeight="1" x14ac:dyDescent="0.2">
      <c r="A125" s="114" t="s">
        <v>44</v>
      </c>
      <c r="B125" s="108">
        <f t="shared" si="132"/>
        <v>203</v>
      </c>
      <c r="C125" s="138">
        <v>0</v>
      </c>
      <c r="D125" s="138">
        <v>0</v>
      </c>
      <c r="E125" s="138">
        <v>6</v>
      </c>
      <c r="F125" s="138">
        <v>15</v>
      </c>
      <c r="G125" s="138">
        <v>26</v>
      </c>
      <c r="H125" s="138">
        <v>41</v>
      </c>
      <c r="I125" s="138">
        <v>53</v>
      </c>
      <c r="J125" s="138">
        <v>40</v>
      </c>
      <c r="K125" s="138">
        <v>22</v>
      </c>
      <c r="L125" s="142">
        <f t="shared" si="133"/>
        <v>115</v>
      </c>
      <c r="M125" s="141">
        <f t="shared" ref="M125:M131" si="134">SUM(L125/(D125+E125+F125+G125+H125+I125+J125+K125)*100)</f>
        <v>56.650246305418719</v>
      </c>
      <c r="N125" s="140">
        <f>SUM((D123*D125)+(E123*E125)+(F123*F125)+(G123*G125)+(H123*H125)+(I123*I125)+(J123*J125)+(K123*K125))/(D125+E125+F125+G125+H125+I125+J125+K125)</f>
        <v>2.8078817733990147</v>
      </c>
      <c r="O125" s="141">
        <f t="shared" ref="O125:O131" si="135">SUM(N125/4*100)</f>
        <v>70.197044334975374</v>
      </c>
      <c r="Q125" s="396"/>
      <c r="R125" s="195" t="s">
        <v>7</v>
      </c>
      <c r="S125" s="49">
        <f>SUM(S123/((AB123)-(S123)))</f>
        <v>5.3390282968499734E-3</v>
      </c>
      <c r="T125" s="50">
        <f>SUM(T123/((AB123)-(S123)))</f>
        <v>9.0763481046449539E-3</v>
      </c>
      <c r="U125" s="49">
        <f>SUM(U123/((AB123)-(S123)))</f>
        <v>4.0576615056059799E-2</v>
      </c>
      <c r="V125" s="39">
        <f>SUM(V123/((AB123)-(S123)))</f>
        <v>4.3246129204484784E-2</v>
      </c>
      <c r="W125" s="39">
        <f>SUM(W123/((AB123)-(S123)))</f>
        <v>6.0331019754404698E-2</v>
      </c>
      <c r="X125" s="50">
        <f>SUM(X123/((AB123)-(S123)))</f>
        <v>0.1179925253603844</v>
      </c>
      <c r="Y125" s="49">
        <f>SUM(Y123/((AB123)-(S123)))</f>
        <v>0.19006940736785904</v>
      </c>
      <c r="Z125" s="39">
        <f>SUM(Z123/((AB123)-(S123)))</f>
        <v>0.16924719701014415</v>
      </c>
      <c r="AA125" s="50">
        <f>SUM(AA123/((AB123)-(S123)))</f>
        <v>0.36946075814201818</v>
      </c>
      <c r="AB125" s="390">
        <f>SUM(T126+U126+Y126)</f>
        <v>1</v>
      </c>
      <c r="AC125" s="393" t="e">
        <f>SUM((#REF!*T125)+(#REF!*U125)+(#REF!*V125)+(#REF!*W125)+(#REF!*X125)+(#REF!*Y125)+(#REF!*Z125)+(#REF!*AA125))/(T125+U125+V125+W125+X125+Y125+Z125+AA125)</f>
        <v>#REF!</v>
      </c>
      <c r="AD125" s="231"/>
      <c r="AE125" s="221"/>
      <c r="AF125" s="44" t="s">
        <v>7</v>
      </c>
      <c r="AG125" s="49">
        <f>SUM(AG123/((AP123)-(AG123)))</f>
        <v>0</v>
      </c>
      <c r="AH125" s="50">
        <f>SUM(AH123/((AP123)-(AG123)))</f>
        <v>0</v>
      </c>
      <c r="AI125" s="49">
        <f>SUM(AI123/((AP123)-(AG123)))</f>
        <v>1.7662337662337664E-2</v>
      </c>
      <c r="AJ125" s="39">
        <f>SUM(AJ123/((AP123)-(AG123)))</f>
        <v>2.0779220779220779E-2</v>
      </c>
      <c r="AK125" s="39">
        <f>SUM(AK123/((AP123)-(AG123)))</f>
        <v>5.1948051948051951E-2</v>
      </c>
      <c r="AL125" s="50">
        <f>SUM(AL123/((AP123)-(AG123)))</f>
        <v>8.6753246753246749E-2</v>
      </c>
      <c r="AM125" s="49">
        <f>SUM(AM123/((AP123)-(AG123)))</f>
        <v>0.19272727272727272</v>
      </c>
      <c r="AN125" s="39">
        <f>SUM(AN123/((AP123)-(AG123)))</f>
        <v>0.16623376623376623</v>
      </c>
      <c r="AO125" s="50">
        <f>SUM(AO123/((AP123)-(AG123)))</f>
        <v>0.46389610389610392</v>
      </c>
      <c r="AP125" s="236">
        <f>SUM(AH126+AI126+AM126)</f>
        <v>1</v>
      </c>
      <c r="AQ125" s="228" t="e">
        <f>SUM((#REF!*AH125)+(#REF!*AI125)+(#REF!*AJ125)+(#REF!*AK125)+(#REF!*AL125)+(#REF!*AM125)+(#REF!*AN125)+(#REF!*AO125))/(AH125+AI125+AJ125+AK125+AL125+AM125+AN125+AO125)</f>
        <v>#REF!</v>
      </c>
      <c r="AR125" s="231"/>
      <c r="AT125" s="221"/>
      <c r="AU125" s="44" t="s">
        <v>7</v>
      </c>
      <c r="AV125" s="49">
        <f>SUM(AV123/((BE123)-(AV123)))</f>
        <v>2.6329647182727752E-3</v>
      </c>
      <c r="AW125" s="50">
        <f>SUM(AW123/((BE123)-(AV123)))</f>
        <v>4.4760400210637173E-3</v>
      </c>
      <c r="AX125" s="49">
        <f>SUM(AX123/((BE123)-(AV123)))</f>
        <v>2.8962611901000527E-2</v>
      </c>
      <c r="AY125" s="39">
        <f>SUM(AY123/((BE123)-(AV123)))</f>
        <v>3.1858873091100581E-2</v>
      </c>
      <c r="AZ125" s="39">
        <f>SUM(AZ123/((BE123)-(AV123)))</f>
        <v>5.6082148499210109E-2</v>
      </c>
      <c r="BA125" s="50">
        <f>SUM(BA123/((BE123)-(AV123)))</f>
        <v>0.10215903106898368</v>
      </c>
      <c r="BB125" s="49">
        <f>SUM(BB123/((BE123)-(AV123)))</f>
        <v>0.19141653501843076</v>
      </c>
      <c r="BC125" s="39">
        <f>SUM(BC123/((BE123)-(AV123)))</f>
        <v>0.16771985255397578</v>
      </c>
      <c r="BD125" s="50">
        <f>SUM(BD123/((BE123)-(AV123)))</f>
        <v>0.41732490784623488</v>
      </c>
      <c r="BE125" s="236">
        <f>SUM(AW126+AX126+BB126)</f>
        <v>1</v>
      </c>
      <c r="BF125" s="228" t="e">
        <f>SUM((#REF!*AW125)+(#REF!*AX125)+(#REF!*AY125)+(#REF!*AZ125)+(#REF!*BA125)+(#REF!*BB125)+(#REF!*BC125)+(#REF!*BD125))/(AW125+AX125+AY125+AZ125+BA125+BB125+BC125+BD125)</f>
        <v>#REF!</v>
      </c>
      <c r="BG125" s="231"/>
    </row>
    <row r="126" spans="1:59" ht="21.75" customHeight="1" thickBot="1" x14ac:dyDescent="0.25">
      <c r="A126" s="114" t="s">
        <v>45</v>
      </c>
      <c r="B126" s="108">
        <f t="shared" si="132"/>
        <v>273</v>
      </c>
      <c r="C126" s="138">
        <v>0</v>
      </c>
      <c r="D126" s="138">
        <v>0</v>
      </c>
      <c r="E126" s="138">
        <v>16</v>
      </c>
      <c r="F126" s="138">
        <v>14</v>
      </c>
      <c r="G126" s="138">
        <v>22</v>
      </c>
      <c r="H126" s="138">
        <v>31</v>
      </c>
      <c r="I126" s="138">
        <v>66</v>
      </c>
      <c r="J126" s="138">
        <v>52</v>
      </c>
      <c r="K126" s="138">
        <v>72</v>
      </c>
      <c r="L126" s="142">
        <f t="shared" si="133"/>
        <v>190</v>
      </c>
      <c r="M126" s="141">
        <f t="shared" si="134"/>
        <v>69.597069597069591</v>
      </c>
      <c r="N126" s="140">
        <f>SUM((D123*D126)+(E123*E126)+(F123*F126)+(G123*G126)+(H123*H126)+(I123*I126)+(J123*J126)+(K123*K126))/(D126+E126+F126+G126+H126+I126+J126+K126)</f>
        <v>3.0274725274725274</v>
      </c>
      <c r="O126" s="141">
        <f t="shared" si="135"/>
        <v>75.686813186813183</v>
      </c>
      <c r="Q126" s="397"/>
      <c r="R126" s="123" t="s">
        <v>10</v>
      </c>
      <c r="S126" s="197">
        <f>SUM(S125)</f>
        <v>5.3390282968499734E-3</v>
      </c>
      <c r="T126" s="158">
        <f>SUM(T125)</f>
        <v>9.0763481046449539E-3</v>
      </c>
      <c r="U126" s="387">
        <f>SUM(U125:X125)</f>
        <v>0.26214628937533369</v>
      </c>
      <c r="V126" s="388"/>
      <c r="W126" s="388"/>
      <c r="X126" s="389"/>
      <c r="Y126" s="387">
        <f>SUM(Y125:AA125)</f>
        <v>0.72877736252002134</v>
      </c>
      <c r="Z126" s="388"/>
      <c r="AA126" s="389"/>
      <c r="AB126" s="391"/>
      <c r="AC126" s="394" t="e">
        <f>SUM((#REF!*T126)+(#REF!*U126)+(#REF!*V126)+(#REF!*W126)+(#REF!*X126)+(#REF!*Y126)+(#REF!*Z126)+(#REF!*AA126))/(T126+U126+V126+W126+X126+Y126+Z126+AA126)</f>
        <v>#REF!</v>
      </c>
      <c r="AD126" s="232"/>
      <c r="AE126" s="222"/>
      <c r="AF126" s="45" t="s">
        <v>10</v>
      </c>
      <c r="AG126" s="156">
        <f>SUM(AG125)</f>
        <v>0</v>
      </c>
      <c r="AH126" s="158">
        <f>SUM(AH125)</f>
        <v>0</v>
      </c>
      <c r="AI126" s="238">
        <f>SUM(AI125:AL125)</f>
        <v>0.17714285714285716</v>
      </c>
      <c r="AJ126" s="239"/>
      <c r="AK126" s="239"/>
      <c r="AL126" s="240"/>
      <c r="AM126" s="238">
        <f>SUM(AM125:AO125)</f>
        <v>0.82285714285714284</v>
      </c>
      <c r="AN126" s="239"/>
      <c r="AO126" s="240"/>
      <c r="AP126" s="237"/>
      <c r="AQ126" s="229" t="e">
        <f>SUM((#REF!*AH126)+(#REF!*AI126)+(#REF!*AJ126)+(#REF!*AK126)+(#REF!*AL126)+(#REF!*AM126)+(#REF!*AN126)+(#REF!*AO126))/(AH126+AI126+AJ126+AK126+AL126+AM126+AN126+AO126)</f>
        <v>#REF!</v>
      </c>
      <c r="AR126" s="232"/>
      <c r="AT126" s="222"/>
      <c r="AU126" s="45" t="s">
        <v>10</v>
      </c>
      <c r="AV126" s="156">
        <f>SUM(AV125)</f>
        <v>2.6329647182727752E-3</v>
      </c>
      <c r="AW126" s="158">
        <f>SUM(AW125)</f>
        <v>4.4760400210637173E-3</v>
      </c>
      <c r="AX126" s="238">
        <f>SUM(AX125:BA125)</f>
        <v>0.21906266456029488</v>
      </c>
      <c r="AY126" s="239"/>
      <c r="AZ126" s="239"/>
      <c r="BA126" s="240"/>
      <c r="BB126" s="238">
        <f>SUM(BB125:BD125)</f>
        <v>0.7764612954186414</v>
      </c>
      <c r="BC126" s="239"/>
      <c r="BD126" s="240"/>
      <c r="BE126" s="237"/>
      <c r="BF126" s="229" t="e">
        <f>SUM((#REF!*AW126)+(#REF!*AX126)+(#REF!*AY126)+(#REF!*AZ126)+(#REF!*BA126)+(#REF!*BB126)+(#REF!*BC126)+(#REF!*BD126))/(AW126+AX126+AY126+AZ126+BA126+BB126+BC126+BD126)</f>
        <v>#REF!</v>
      </c>
      <c r="BG126" s="232"/>
    </row>
    <row r="127" spans="1:59" ht="21.75" customHeight="1" x14ac:dyDescent="0.2">
      <c r="A127" s="114" t="s">
        <v>73</v>
      </c>
      <c r="B127" s="108">
        <f t="shared" si="132"/>
        <v>329</v>
      </c>
      <c r="C127" s="138">
        <v>0</v>
      </c>
      <c r="D127" s="138">
        <v>0</v>
      </c>
      <c r="E127" s="138">
        <v>0</v>
      </c>
      <c r="F127" s="138">
        <v>0</v>
      </c>
      <c r="G127" s="138">
        <v>0</v>
      </c>
      <c r="H127" s="138">
        <v>0</v>
      </c>
      <c r="I127" s="138">
        <v>76</v>
      </c>
      <c r="J127" s="138">
        <v>15</v>
      </c>
      <c r="K127" s="138">
        <v>238</v>
      </c>
      <c r="L127" s="142">
        <f t="shared" si="133"/>
        <v>329</v>
      </c>
      <c r="M127" s="141">
        <f t="shared" si="134"/>
        <v>100</v>
      </c>
      <c r="N127" s="140">
        <f>SUM((D123*D127)+(E123*E127)+(F123*F127)+(G123*G127)+(H123*H127)+(I123*I127)+(J123*J127)+(K123*K127))/(D127+E127+F127+G127+H127+I127+J127+K127)</f>
        <v>3.7462006079027357</v>
      </c>
      <c r="O127" s="141">
        <f t="shared" si="135"/>
        <v>93.655015197568389</v>
      </c>
      <c r="Q127" s="75"/>
      <c r="R127" s="125"/>
      <c r="S127" s="40"/>
      <c r="T127" s="40"/>
      <c r="U127" s="40"/>
      <c r="V127" s="40"/>
      <c r="W127" s="40"/>
      <c r="X127" s="40"/>
      <c r="Y127" s="40"/>
      <c r="Z127" s="40"/>
      <c r="AA127" s="40"/>
      <c r="AB127" s="110"/>
      <c r="AC127" s="41"/>
      <c r="AD127" s="111"/>
      <c r="AE127" s="75"/>
      <c r="AF127" s="109"/>
      <c r="AG127" s="40"/>
      <c r="AH127" s="40"/>
      <c r="AI127" s="40"/>
      <c r="AJ127" s="40"/>
      <c r="AK127" s="40"/>
      <c r="AL127" s="40"/>
      <c r="AM127" s="40"/>
      <c r="AN127" s="40"/>
      <c r="AO127" s="40"/>
      <c r="AP127" s="110"/>
      <c r="AQ127" s="41"/>
      <c r="AR127" s="111"/>
      <c r="AT127" s="75"/>
      <c r="AU127" s="109"/>
      <c r="AV127" s="40"/>
      <c r="AW127" s="40"/>
      <c r="AX127" s="40"/>
      <c r="AY127" s="40"/>
      <c r="AZ127" s="40"/>
      <c r="BA127" s="40"/>
      <c r="BB127" s="40"/>
      <c r="BC127" s="40"/>
      <c r="BD127" s="40"/>
      <c r="BE127" s="110"/>
      <c r="BF127" s="41"/>
      <c r="BG127" s="111"/>
    </row>
    <row r="128" spans="1:59" ht="21.75" customHeight="1" x14ac:dyDescent="0.2">
      <c r="A128" s="115" t="s">
        <v>46</v>
      </c>
      <c r="B128" s="108">
        <f t="shared" si="132"/>
        <v>203</v>
      </c>
      <c r="C128" s="138">
        <v>0</v>
      </c>
      <c r="D128" s="138">
        <v>0</v>
      </c>
      <c r="E128" s="138">
        <v>0</v>
      </c>
      <c r="F128" s="138">
        <v>0</v>
      </c>
      <c r="G128" s="138">
        <v>5</v>
      </c>
      <c r="H128" s="138">
        <v>4</v>
      </c>
      <c r="I128" s="138">
        <v>4</v>
      </c>
      <c r="J128" s="138">
        <v>21</v>
      </c>
      <c r="K128" s="138">
        <v>169</v>
      </c>
      <c r="L128" s="142">
        <f t="shared" si="133"/>
        <v>194</v>
      </c>
      <c r="M128" s="141">
        <f t="shared" si="134"/>
        <v>95.566502463054192</v>
      </c>
      <c r="N128" s="140">
        <f>SUM((D123*D128)+(E123*E128)+(F123*F128)+(G123*G128)+(H123*H128)+(I123*I128)+(J123*J128)+(K123*K128))/(D128+E128+F128+G128+H128+I128+J128+K128)</f>
        <v>3.8497536945812807</v>
      </c>
      <c r="O128" s="141">
        <f t="shared" si="135"/>
        <v>96.243842364532014</v>
      </c>
      <c r="Q128" s="75"/>
      <c r="R128" s="125"/>
      <c r="S128" s="40"/>
      <c r="T128" s="40"/>
      <c r="U128" s="40"/>
      <c r="V128" s="40"/>
      <c r="W128" s="40"/>
      <c r="X128" s="40"/>
      <c r="Y128" s="40"/>
      <c r="Z128" s="40"/>
      <c r="AA128" s="40"/>
      <c r="AB128" s="110"/>
      <c r="AC128" s="41"/>
      <c r="AD128" s="111"/>
      <c r="AE128" s="75"/>
      <c r="AF128" s="109"/>
      <c r="AG128" s="40"/>
      <c r="AH128" s="40"/>
      <c r="AI128" s="40"/>
      <c r="AJ128" s="40"/>
      <c r="AK128" s="40"/>
      <c r="AL128" s="40"/>
      <c r="AM128" s="40"/>
      <c r="AN128" s="40"/>
      <c r="AO128" s="40"/>
      <c r="AP128" s="110"/>
      <c r="AQ128" s="41"/>
      <c r="AR128" s="111"/>
      <c r="AT128" s="75"/>
      <c r="AU128" s="109"/>
      <c r="AV128" s="40"/>
      <c r="AW128" s="40"/>
      <c r="AX128" s="40"/>
      <c r="AY128" s="40"/>
      <c r="AZ128" s="40"/>
      <c r="BA128" s="40"/>
      <c r="BB128" s="40"/>
      <c r="BC128" s="40"/>
      <c r="BD128" s="40"/>
      <c r="BE128" s="110"/>
      <c r="BF128" s="41"/>
      <c r="BG128" s="111"/>
    </row>
    <row r="129" spans="1:60" ht="21.75" customHeight="1" x14ac:dyDescent="0.2">
      <c r="A129" s="115" t="s">
        <v>47</v>
      </c>
      <c r="B129" s="108">
        <f t="shared" si="132"/>
        <v>196</v>
      </c>
      <c r="C129" s="138">
        <v>0</v>
      </c>
      <c r="D129" s="138">
        <v>0</v>
      </c>
      <c r="E129" s="138">
        <v>2</v>
      </c>
      <c r="F129" s="138">
        <v>1</v>
      </c>
      <c r="G129" s="138">
        <v>3</v>
      </c>
      <c r="H129" s="138">
        <v>0</v>
      </c>
      <c r="I129" s="138">
        <v>32</v>
      </c>
      <c r="J129" s="138">
        <v>36</v>
      </c>
      <c r="K129" s="138">
        <v>122</v>
      </c>
      <c r="L129" s="142">
        <f t="shared" si="133"/>
        <v>190</v>
      </c>
      <c r="M129" s="141">
        <f t="shared" si="134"/>
        <v>96.938775510204081</v>
      </c>
      <c r="N129" s="140">
        <f>SUM((D123*D129)+(E123*E129)+(F123*F129)+(G123*G129)+(H123*H129)+(I123*I129)+(J123*J129)+(K123*K129))/(D129+E129+F129+G129+H129+I129+J129+K129)</f>
        <v>3.670918367346939</v>
      </c>
      <c r="O129" s="141">
        <f t="shared" si="135"/>
        <v>91.772959183673478</v>
      </c>
      <c r="Q129" s="75"/>
      <c r="R129" s="125"/>
      <c r="S129" s="40"/>
      <c r="T129" s="40"/>
      <c r="U129" s="40"/>
      <c r="V129" s="40"/>
      <c r="W129" s="40"/>
      <c r="X129" s="40"/>
      <c r="Y129" s="40"/>
      <c r="Z129" s="40"/>
      <c r="AA129" s="40"/>
      <c r="AB129" s="110"/>
      <c r="AC129" s="41"/>
      <c r="AD129" s="111"/>
      <c r="AE129" s="75"/>
      <c r="AF129" s="109"/>
      <c r="AG129" s="40"/>
      <c r="AH129" s="40"/>
      <c r="AI129" s="40"/>
      <c r="AJ129" s="40"/>
      <c r="AK129" s="40"/>
      <c r="AL129" s="40"/>
      <c r="AM129" s="40"/>
      <c r="AN129" s="40"/>
      <c r="AO129" s="40"/>
      <c r="AP129" s="110"/>
      <c r="AQ129" s="41"/>
      <c r="AR129" s="111"/>
      <c r="AT129" s="75"/>
      <c r="AU129" s="109"/>
      <c r="AV129" s="40"/>
      <c r="AW129" s="40"/>
      <c r="AX129" s="40"/>
      <c r="AY129" s="40"/>
      <c r="AZ129" s="40"/>
      <c r="BA129" s="40"/>
      <c r="BB129" s="40"/>
      <c r="BC129" s="40"/>
      <c r="BD129" s="40"/>
      <c r="BE129" s="110"/>
      <c r="BF129" s="41"/>
      <c r="BG129" s="111"/>
    </row>
    <row r="130" spans="1:60" ht="21.75" customHeight="1" x14ac:dyDescent="0.2">
      <c r="A130" s="115" t="s">
        <v>74</v>
      </c>
      <c r="B130" s="108">
        <f t="shared" si="132"/>
        <v>217</v>
      </c>
      <c r="C130" s="138">
        <v>0</v>
      </c>
      <c r="D130" s="138">
        <v>0</v>
      </c>
      <c r="E130" s="138">
        <v>4</v>
      </c>
      <c r="F130" s="138">
        <v>0</v>
      </c>
      <c r="G130" s="138">
        <v>3</v>
      </c>
      <c r="H130" s="138">
        <v>7</v>
      </c>
      <c r="I130" s="138">
        <v>21</v>
      </c>
      <c r="J130" s="138">
        <v>22</v>
      </c>
      <c r="K130" s="138">
        <v>160</v>
      </c>
      <c r="L130" s="142">
        <f t="shared" si="133"/>
        <v>203</v>
      </c>
      <c r="M130" s="141">
        <f t="shared" si="134"/>
        <v>93.548387096774192</v>
      </c>
      <c r="N130" s="140">
        <f>SUM((D123*D130)+(E123*E130)+(F123*F130)+(G123*G130)+(H123*H130)+(I123*I130)+(J123*J130)+(K123*K130))/(D130+E130+F130+G130+H130+I130+J130+K130)</f>
        <v>3.7211981566820276</v>
      </c>
      <c r="O130" s="141">
        <f t="shared" si="135"/>
        <v>93.02995391705069</v>
      </c>
      <c r="Q130" s="75"/>
      <c r="R130" s="125"/>
      <c r="S130" s="40"/>
      <c r="T130" s="40"/>
      <c r="U130" s="40"/>
      <c r="V130" s="40"/>
      <c r="W130" s="40"/>
      <c r="X130" s="40"/>
      <c r="Y130" s="40"/>
      <c r="Z130" s="40"/>
      <c r="AA130" s="40"/>
      <c r="AB130" s="110"/>
      <c r="AC130" s="41"/>
      <c r="AD130" s="111"/>
      <c r="AE130" s="75"/>
      <c r="AF130" s="109"/>
      <c r="AG130" s="40"/>
      <c r="AH130" s="40"/>
      <c r="AI130" s="40"/>
      <c r="AJ130" s="40"/>
      <c r="AK130" s="40"/>
      <c r="AL130" s="40"/>
      <c r="AM130" s="40"/>
      <c r="AN130" s="40"/>
      <c r="AO130" s="40"/>
      <c r="AP130" s="110"/>
      <c r="AQ130" s="41"/>
      <c r="AR130" s="111"/>
      <c r="AT130" s="75"/>
      <c r="AU130" s="109"/>
      <c r="AV130" s="40"/>
      <c r="AW130" s="40"/>
      <c r="AX130" s="40"/>
      <c r="AY130" s="40"/>
      <c r="AZ130" s="40"/>
      <c r="BA130" s="40"/>
      <c r="BB130" s="40"/>
      <c r="BC130" s="40"/>
      <c r="BD130" s="40"/>
      <c r="BE130" s="110"/>
      <c r="BF130" s="41"/>
      <c r="BG130" s="111"/>
    </row>
    <row r="131" spans="1:60" ht="21.75" customHeight="1" x14ac:dyDescent="0.2">
      <c r="A131" s="115" t="s">
        <v>48</v>
      </c>
      <c r="B131" s="108">
        <f t="shared" si="132"/>
        <v>308</v>
      </c>
      <c r="C131" s="138">
        <v>0</v>
      </c>
      <c r="D131" s="138">
        <v>0</v>
      </c>
      <c r="E131" s="138">
        <v>2</v>
      </c>
      <c r="F131" s="138">
        <v>2</v>
      </c>
      <c r="G131" s="138">
        <v>26</v>
      </c>
      <c r="H131" s="138">
        <v>47</v>
      </c>
      <c r="I131" s="138">
        <v>77</v>
      </c>
      <c r="J131" s="138">
        <v>113</v>
      </c>
      <c r="K131" s="138">
        <v>41</v>
      </c>
      <c r="L131" s="142">
        <f t="shared" si="133"/>
        <v>231</v>
      </c>
      <c r="M131" s="141">
        <f t="shared" si="134"/>
        <v>75</v>
      </c>
      <c r="N131" s="140">
        <f>SUM((D123*D131)+(E123*E131)+(F123*F131)+(G123*G131)+(H123*H131)+(I123*I131)+(J123*J131)+(K123*K131))/(D131+E131+F131+G131+H131+I131+J131+K131)</f>
        <v>3.133116883116883</v>
      </c>
      <c r="O131" s="141">
        <f t="shared" si="135"/>
        <v>78.327922077922068</v>
      </c>
      <c r="Q131" s="75"/>
      <c r="R131" s="125"/>
      <c r="S131" s="40"/>
      <c r="T131" s="40"/>
      <c r="U131" s="40"/>
      <c r="V131" s="40"/>
      <c r="W131" s="40"/>
      <c r="X131" s="40"/>
      <c r="Y131" s="40"/>
      <c r="Z131" s="40"/>
      <c r="AA131" s="40"/>
      <c r="AB131" s="110"/>
      <c r="AC131" s="41"/>
      <c r="AD131" s="111"/>
      <c r="AE131" s="75"/>
      <c r="AF131" s="109"/>
      <c r="AG131" s="40"/>
      <c r="AH131" s="40"/>
      <c r="AI131" s="40"/>
      <c r="AJ131" s="40"/>
      <c r="AK131" s="40"/>
      <c r="AL131" s="40"/>
      <c r="AM131" s="40"/>
      <c r="AN131" s="40"/>
      <c r="AO131" s="40"/>
      <c r="AP131" s="110"/>
      <c r="AQ131" s="41"/>
      <c r="AR131" s="111"/>
      <c r="AT131" s="75"/>
      <c r="AU131" s="109"/>
      <c r="AV131" s="40"/>
      <c r="AW131" s="40"/>
      <c r="AX131" s="40"/>
      <c r="AY131" s="40"/>
      <c r="AZ131" s="40"/>
      <c r="BA131" s="40"/>
      <c r="BB131" s="40"/>
      <c r="BC131" s="40"/>
      <c r="BD131" s="40"/>
      <c r="BE131" s="110"/>
      <c r="BF131" s="41"/>
      <c r="BG131" s="111"/>
    </row>
    <row r="132" spans="1:60" ht="21" customHeight="1" thickBot="1" x14ac:dyDescent="0.5">
      <c r="A132" s="116"/>
      <c r="B132" s="117">
        <f>SUM(B124:B131)</f>
        <v>1925</v>
      </c>
      <c r="C132" s="117"/>
      <c r="D132" s="117"/>
      <c r="E132" s="117"/>
      <c r="F132" s="117"/>
      <c r="G132" s="117"/>
      <c r="H132" s="117"/>
      <c r="I132" s="117"/>
      <c r="J132" s="117"/>
      <c r="K132" s="117"/>
      <c r="L132" s="409">
        <f>SUM(L124:L131)</f>
        <v>1584</v>
      </c>
      <c r="M132" s="410">
        <f>SUM((L132/((B132)-(C124+C125+C126+C127+C128+C129+C130+C131))*100))</f>
        <v>82.285714285714278</v>
      </c>
      <c r="N132" s="147">
        <f>SUM(N124:N131)/8</f>
        <v>3.3861493839657375</v>
      </c>
      <c r="O132" s="148">
        <f>SUM(O124:O131)/8</f>
        <v>84.653734599143419</v>
      </c>
      <c r="Q132" s="75"/>
      <c r="R132" s="125"/>
      <c r="S132" s="40"/>
      <c r="T132" s="40"/>
      <c r="U132" s="40"/>
      <c r="V132" s="40"/>
      <c r="W132" s="40"/>
      <c r="X132" s="40"/>
      <c r="Y132" s="40"/>
      <c r="Z132" s="40"/>
      <c r="AA132" s="40"/>
      <c r="AB132" s="110"/>
      <c r="AC132" s="41"/>
      <c r="AD132" s="111"/>
    </row>
    <row r="133" spans="1:60" ht="21" customHeight="1" x14ac:dyDescent="0.2">
      <c r="A133" s="119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50"/>
      <c r="M133" s="150"/>
      <c r="N133" s="150"/>
      <c r="O133" s="150"/>
      <c r="Q133" s="75"/>
      <c r="R133" s="125"/>
      <c r="S133" s="40"/>
      <c r="T133" s="40"/>
      <c r="U133" s="40"/>
      <c r="V133" s="40"/>
      <c r="W133" s="40"/>
      <c r="X133" s="40"/>
      <c r="Y133" s="40"/>
      <c r="Z133" s="40"/>
      <c r="AA133" s="40"/>
      <c r="AB133" s="110"/>
      <c r="AC133" s="41"/>
      <c r="AD133" s="111"/>
      <c r="AE133" s="75"/>
      <c r="AF133" s="109"/>
      <c r="AG133" s="40"/>
      <c r="AH133" s="40"/>
      <c r="AI133" s="40"/>
      <c r="AJ133" s="40"/>
      <c r="AK133" s="40"/>
      <c r="AL133" s="40"/>
      <c r="AM133" s="40"/>
      <c r="AN133" s="40"/>
      <c r="AO133" s="40"/>
      <c r="AP133" s="110"/>
      <c r="AQ133" s="41"/>
      <c r="AR133" s="111"/>
      <c r="AT133" s="75"/>
      <c r="AU133" s="109"/>
      <c r="AV133" s="40"/>
      <c r="AW133" s="40"/>
      <c r="AX133" s="40"/>
      <c r="AY133" s="40"/>
      <c r="AZ133" s="40"/>
      <c r="BA133" s="40"/>
      <c r="BB133" s="40"/>
      <c r="BC133" s="40"/>
      <c r="BD133" s="40"/>
      <c r="BE133" s="110"/>
      <c r="BF133" s="41"/>
      <c r="BG133" s="111"/>
    </row>
    <row r="134" spans="1:60" ht="21.75" customHeight="1" x14ac:dyDescent="0.2">
      <c r="A134" s="119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50"/>
      <c r="M134" s="150"/>
      <c r="N134" s="150"/>
      <c r="O134" s="150"/>
      <c r="Q134" s="241" t="s">
        <v>68</v>
      </c>
      <c r="R134" s="241"/>
      <c r="S134" s="241"/>
      <c r="T134" s="241"/>
      <c r="U134" s="241"/>
      <c r="V134" s="241"/>
      <c r="W134" s="241"/>
      <c r="X134" s="241"/>
      <c r="Y134" s="241"/>
      <c r="Z134" s="241"/>
      <c r="AA134" s="241"/>
      <c r="AB134" s="241"/>
      <c r="AC134" s="241"/>
      <c r="AD134" s="241"/>
      <c r="AE134" s="241" t="s">
        <v>70</v>
      </c>
      <c r="AF134" s="241"/>
      <c r="AG134" s="241"/>
      <c r="AH134" s="241"/>
      <c r="AI134" s="241"/>
      <c r="AJ134" s="241"/>
      <c r="AK134" s="241"/>
      <c r="AL134" s="241"/>
      <c r="AM134" s="241"/>
      <c r="AN134" s="241"/>
      <c r="AO134" s="241"/>
      <c r="AP134" s="241"/>
      <c r="AQ134" s="241"/>
      <c r="AR134" s="241"/>
      <c r="AT134" s="241" t="str">
        <f t="shared" ref="AT134" si="136">$AT$1</f>
        <v>สถิติผลการเรียนของแยกตามระดับชั้น ปีการศึกษา 2557</v>
      </c>
      <c r="AU134" s="241"/>
      <c r="AV134" s="241"/>
      <c r="AW134" s="241"/>
      <c r="AX134" s="241"/>
      <c r="AY134" s="241"/>
      <c r="AZ134" s="241"/>
      <c r="BA134" s="241"/>
      <c r="BB134" s="241"/>
      <c r="BC134" s="241"/>
      <c r="BD134" s="241"/>
      <c r="BE134" s="241"/>
      <c r="BF134" s="241"/>
      <c r="BG134" s="241"/>
    </row>
    <row r="135" spans="1:60" ht="21" customHeight="1" thickBot="1" x14ac:dyDescent="0.25">
      <c r="A135" s="119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50"/>
      <c r="M135" s="150"/>
      <c r="N135" s="150"/>
      <c r="O135" s="150"/>
      <c r="Q135" s="242" t="s">
        <v>18</v>
      </c>
      <c r="R135" s="242"/>
      <c r="S135" s="242"/>
      <c r="T135" s="242"/>
      <c r="U135" s="242"/>
      <c r="V135" s="242"/>
      <c r="W135" s="242"/>
      <c r="X135" s="242"/>
      <c r="Y135" s="242"/>
      <c r="Z135" s="242"/>
      <c r="AA135" s="242"/>
      <c r="AB135" s="242"/>
      <c r="AC135" s="242"/>
      <c r="AD135" s="242"/>
      <c r="AE135" s="242" t="s">
        <v>18</v>
      </c>
      <c r="AF135" s="242"/>
      <c r="AG135" s="242"/>
      <c r="AH135" s="242"/>
      <c r="AI135" s="242"/>
      <c r="AJ135" s="242"/>
      <c r="AK135" s="242"/>
      <c r="AL135" s="242"/>
      <c r="AM135" s="242"/>
      <c r="AN135" s="242"/>
      <c r="AO135" s="242"/>
      <c r="AP135" s="242"/>
      <c r="AQ135" s="242"/>
      <c r="AR135" s="242"/>
      <c r="AT135" s="242" t="s">
        <v>18</v>
      </c>
      <c r="AU135" s="242"/>
      <c r="AV135" s="242"/>
      <c r="AW135" s="242"/>
      <c r="AX135" s="242"/>
      <c r="AY135" s="242"/>
      <c r="AZ135" s="242"/>
      <c r="BA135" s="242"/>
      <c r="BB135" s="242"/>
      <c r="BC135" s="242"/>
      <c r="BD135" s="242"/>
      <c r="BE135" s="242"/>
      <c r="BF135" s="242"/>
      <c r="BG135" s="242"/>
    </row>
    <row r="136" spans="1:60" ht="21" customHeight="1" thickBot="1" x14ac:dyDescent="0.25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50"/>
      <c r="M136" s="150"/>
      <c r="N136" s="150"/>
      <c r="O136" s="150"/>
      <c r="Q136" s="257" t="s">
        <v>24</v>
      </c>
      <c r="R136" s="258"/>
      <c r="S136" s="263"/>
      <c r="T136" s="264"/>
      <c r="U136" s="369" t="s">
        <v>76</v>
      </c>
      <c r="V136" s="265"/>
      <c r="W136" s="265"/>
      <c r="X136" s="265"/>
      <c r="Y136" s="265"/>
      <c r="Z136" s="265"/>
      <c r="AA136" s="322"/>
      <c r="AB136" s="323">
        <f>SUM(((T137*T138)+(U137*U138)+(V137*V138)+(W137*W138)+(X137*X138)+(Y137*Y138)+(Z137*Z138)+(AA137*AA138))/(T138+U138+V138+W138+X138+Y138+Z138+AA138))</f>
        <v>2.9648632375709618</v>
      </c>
      <c r="AC136" s="204"/>
      <c r="AD136" s="266">
        <f>SUM(AB136/4*100)</f>
        <v>74.12158093927404</v>
      </c>
      <c r="AE136" s="257" t="s">
        <v>24</v>
      </c>
      <c r="AF136" s="258"/>
      <c r="AG136" s="263"/>
      <c r="AH136" s="264"/>
      <c r="AI136" s="265" t="s">
        <v>76</v>
      </c>
      <c r="AJ136" s="265"/>
      <c r="AK136" s="265"/>
      <c r="AL136" s="265"/>
      <c r="AM136" s="265"/>
      <c r="AN136" s="265"/>
      <c r="AO136" s="322"/>
      <c r="AP136" s="323">
        <f>SUM(((AH137*AH138)+(AI137*AI138)+(AJ137*AJ138)+(AK137*AK138)+(AL137*AL138)+(AM137*AM138)+(AN137*AN138)+(AO137*AO138))/(AH138+AI138+AJ138+AK138+AL138+AM138+AN138+AO138))</f>
        <v>3.018002372077262</v>
      </c>
      <c r="AQ136" s="204"/>
      <c r="AR136" s="266">
        <f>SUM(AP136/4*100)</f>
        <v>75.450059301931546</v>
      </c>
      <c r="AT136" s="257" t="s">
        <v>24</v>
      </c>
      <c r="AU136" s="258"/>
      <c r="AV136" s="263"/>
      <c r="AW136" s="264"/>
      <c r="AX136" s="369" t="s">
        <v>76</v>
      </c>
      <c r="AY136" s="265"/>
      <c r="AZ136" s="265"/>
      <c r="BA136" s="265"/>
      <c r="BB136" s="265"/>
      <c r="BC136" s="265"/>
      <c r="BD136" s="322"/>
      <c r="BE136" s="323">
        <f>SUM(((AW137*AW138)+(AX137*AX138)+(AY137*AY138)+(AZ137*AZ138)+(BA137*BA138)+(BB137*BB138)+(BC137*BC138)+(BD137*BD138))/(AW138+AX138+AY138+AZ138+BA138+BB138+BC138+BD138))</f>
        <v>2.9916346564233889</v>
      </c>
      <c r="BF136" s="204"/>
      <c r="BG136" s="266">
        <f>SUM(BE136/4*100)</f>
        <v>74.790866410584727</v>
      </c>
    </row>
    <row r="137" spans="1:60" ht="21" customHeight="1" thickBot="1" x14ac:dyDescent="0.25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50"/>
      <c r="M137" s="150"/>
      <c r="N137" s="150"/>
      <c r="O137" s="150"/>
      <c r="Q137" s="259"/>
      <c r="R137" s="260"/>
      <c r="S137" s="33" t="s">
        <v>9</v>
      </c>
      <c r="T137" s="30">
        <v>0</v>
      </c>
      <c r="U137" s="31">
        <v>1</v>
      </c>
      <c r="V137" s="29">
        <v>1.5</v>
      </c>
      <c r="W137" s="29" t="s">
        <v>25</v>
      </c>
      <c r="X137" s="32" t="s">
        <v>26</v>
      </c>
      <c r="Y137" s="33" t="s">
        <v>27</v>
      </c>
      <c r="Z137" s="29" t="s">
        <v>28</v>
      </c>
      <c r="AA137" s="30" t="s">
        <v>29</v>
      </c>
      <c r="AB137" s="324"/>
      <c r="AC137" s="205"/>
      <c r="AD137" s="267"/>
      <c r="AE137" s="259"/>
      <c r="AF137" s="260"/>
      <c r="AG137" s="33" t="s">
        <v>9</v>
      </c>
      <c r="AH137" s="30">
        <v>0</v>
      </c>
      <c r="AI137" s="31">
        <v>1</v>
      </c>
      <c r="AJ137" s="29">
        <v>1.5</v>
      </c>
      <c r="AK137" s="29" t="s">
        <v>25</v>
      </c>
      <c r="AL137" s="32" t="s">
        <v>26</v>
      </c>
      <c r="AM137" s="33" t="s">
        <v>27</v>
      </c>
      <c r="AN137" s="29" t="s">
        <v>28</v>
      </c>
      <c r="AO137" s="30" t="s">
        <v>29</v>
      </c>
      <c r="AP137" s="324"/>
      <c r="AQ137" s="205"/>
      <c r="AR137" s="267"/>
      <c r="AT137" s="259"/>
      <c r="AU137" s="260"/>
      <c r="AV137" s="33" t="s">
        <v>9</v>
      </c>
      <c r="AW137" s="30">
        <v>0</v>
      </c>
      <c r="AX137" s="31">
        <v>1</v>
      </c>
      <c r="AY137" s="29">
        <v>1.5</v>
      </c>
      <c r="AZ137" s="29" t="s">
        <v>25</v>
      </c>
      <c r="BA137" s="32" t="s">
        <v>26</v>
      </c>
      <c r="BB137" s="33" t="s">
        <v>27</v>
      </c>
      <c r="BC137" s="29" t="s">
        <v>28</v>
      </c>
      <c r="BD137" s="30" t="s">
        <v>29</v>
      </c>
      <c r="BE137" s="324"/>
      <c r="BF137" s="205"/>
      <c r="BG137" s="267"/>
    </row>
    <row r="138" spans="1:60" ht="21.75" customHeight="1" thickBot="1" x14ac:dyDescent="0.25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50"/>
      <c r="M138" s="150"/>
      <c r="N138" s="150"/>
      <c r="O138" s="150"/>
      <c r="Q138" s="259"/>
      <c r="R138" s="260"/>
      <c r="S138" s="86">
        <f t="shared" ref="S138:AA138" si="137">SUM(S13+S35+S57+S79+S101+S123)</f>
        <v>121</v>
      </c>
      <c r="T138" s="87">
        <f t="shared" si="137"/>
        <v>191</v>
      </c>
      <c r="U138" s="85">
        <f t="shared" si="137"/>
        <v>808</v>
      </c>
      <c r="V138" s="55">
        <f t="shared" si="137"/>
        <v>643</v>
      </c>
      <c r="W138" s="55">
        <f t="shared" si="137"/>
        <v>1106</v>
      </c>
      <c r="X138" s="88">
        <f t="shared" si="137"/>
        <v>1516</v>
      </c>
      <c r="Y138" s="86">
        <f t="shared" si="137"/>
        <v>1884</v>
      </c>
      <c r="Z138" s="55">
        <f t="shared" si="137"/>
        <v>1738</v>
      </c>
      <c r="AA138" s="86">
        <f t="shared" si="137"/>
        <v>3740</v>
      </c>
      <c r="AB138" s="324"/>
      <c r="AC138" s="205"/>
      <c r="AD138" s="267"/>
      <c r="AE138" s="259"/>
      <c r="AF138" s="260"/>
      <c r="AG138" s="86">
        <f t="shared" ref="AG138:AO138" si="138">SUM(AG13+AG35+AG57+AG79+AG101+AG123)</f>
        <v>84</v>
      </c>
      <c r="AH138" s="87">
        <f t="shared" si="138"/>
        <v>210</v>
      </c>
      <c r="AI138" s="85">
        <f t="shared" si="138"/>
        <v>898</v>
      </c>
      <c r="AJ138" s="55">
        <f t="shared" si="138"/>
        <v>562</v>
      </c>
      <c r="AK138" s="55">
        <f t="shared" si="138"/>
        <v>964</v>
      </c>
      <c r="AL138" s="88">
        <f t="shared" si="138"/>
        <v>1265</v>
      </c>
      <c r="AM138" s="86">
        <f t="shared" si="138"/>
        <v>1909</v>
      </c>
      <c r="AN138" s="55">
        <f t="shared" si="138"/>
        <v>1836</v>
      </c>
      <c r="AO138" s="86">
        <f t="shared" si="138"/>
        <v>4160</v>
      </c>
      <c r="AP138" s="324"/>
      <c r="AQ138" s="205"/>
      <c r="AR138" s="267"/>
      <c r="AT138" s="259"/>
      <c r="AU138" s="260"/>
      <c r="AV138" s="86">
        <f t="shared" ref="AV138:BD138" si="139">SUM(AV13+AV35+AV57+AV79+AV101+AV123)</f>
        <v>205</v>
      </c>
      <c r="AW138" s="87">
        <f t="shared" si="139"/>
        <v>401</v>
      </c>
      <c r="AX138" s="85">
        <f t="shared" si="139"/>
        <v>1706</v>
      </c>
      <c r="AY138" s="55">
        <f t="shared" si="139"/>
        <v>1205</v>
      </c>
      <c r="AZ138" s="55">
        <f t="shared" si="139"/>
        <v>2070</v>
      </c>
      <c r="BA138" s="88">
        <f t="shared" si="139"/>
        <v>2781</v>
      </c>
      <c r="BB138" s="86">
        <f t="shared" si="139"/>
        <v>3793</v>
      </c>
      <c r="BC138" s="55">
        <f t="shared" si="139"/>
        <v>3574</v>
      </c>
      <c r="BD138" s="86">
        <f t="shared" si="139"/>
        <v>7900</v>
      </c>
      <c r="BE138" s="324"/>
      <c r="BF138" s="205"/>
      <c r="BG138" s="267"/>
    </row>
    <row r="139" spans="1:60" ht="21" customHeight="1" thickBot="1" x14ac:dyDescent="0.25">
      <c r="A139" s="119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50"/>
      <c r="M139" s="150"/>
      <c r="N139" s="150"/>
      <c r="O139" s="150"/>
      <c r="Q139" s="261"/>
      <c r="R139" s="262"/>
      <c r="S139" s="162">
        <f>SUM(S16+S38+S60+S82+S104+S126)/6</f>
        <v>9.9980995419553607E-3</v>
      </c>
      <c r="T139" s="161">
        <f>SUM(T16+T38+T60+T82+T104+T126)/6</f>
        <v>1.660519276890168E-2</v>
      </c>
      <c r="U139" s="364">
        <f>SUM(U16+U38+U60+U82+U104+U126)/6</f>
        <v>0.342321950188959</v>
      </c>
      <c r="V139" s="400"/>
      <c r="W139" s="400">
        <f>SUM(W16+W38+W60+W82+W104+W126)/8</f>
        <v>0</v>
      </c>
      <c r="X139" s="401"/>
      <c r="Y139" s="364">
        <f>SUM(Y16+Y38+Y60+Y82+Y104+Y126)/6</f>
        <v>0.64107285704213934</v>
      </c>
      <c r="Z139" s="365"/>
      <c r="AA139" s="366"/>
      <c r="AB139" s="325"/>
      <c r="AC139" s="206"/>
      <c r="AD139" s="268"/>
      <c r="AE139" s="261"/>
      <c r="AF139" s="262"/>
      <c r="AG139" s="162">
        <f>SUM(AG16+AG38+AG60+AG82+AG104+AG126)/6</f>
        <v>6.3803497842351911E-3</v>
      </c>
      <c r="AH139" s="161">
        <f>SUM(AH16+AH38+AH60+AH82+AH104+AH126)/6</f>
        <v>1.6770777028540448E-2</v>
      </c>
      <c r="AI139" s="269">
        <f>SUM(AI16+AI38+AI60+AI82+AI104+AI126)/6</f>
        <v>0.30581866789364187</v>
      </c>
      <c r="AJ139" s="270"/>
      <c r="AK139" s="270">
        <f>SUM(AK16+AK38+AK60+AK82+AK104+AK126)/8</f>
        <v>0</v>
      </c>
      <c r="AL139" s="271"/>
      <c r="AM139" s="272">
        <f>SUM(AM16+AM38+AM60+AM82+AM104+AM126)/6</f>
        <v>0.67741055507781767</v>
      </c>
      <c r="AN139" s="273"/>
      <c r="AO139" s="326"/>
      <c r="AP139" s="325"/>
      <c r="AQ139" s="206"/>
      <c r="AR139" s="268"/>
      <c r="AT139" s="261"/>
      <c r="AU139" s="262"/>
      <c r="AV139" s="162">
        <f>SUM(AV16+AV38+AV60+AV82+AV104+AV126)/6</f>
        <v>8.1526220796969261E-3</v>
      </c>
      <c r="AW139" s="161">
        <f>SUM(AW16+AW38+AW60+AW82+AW104+AW126)/6</f>
        <v>1.6684832126950443E-2</v>
      </c>
      <c r="AX139" s="364">
        <f>SUM(AX16+AX38+AX60+AX82+AX104+AX126)/6</f>
        <v>0.32416262201375157</v>
      </c>
      <c r="AY139" s="365"/>
      <c r="AZ139" s="365"/>
      <c r="BA139" s="366"/>
      <c r="BB139" s="364">
        <f>SUM(BB16+BB38+BB60+BB82+BB104+BB126)/6</f>
        <v>0.65915254585929806</v>
      </c>
      <c r="BC139" s="365"/>
      <c r="BD139" s="366"/>
      <c r="BE139" s="325"/>
      <c r="BF139" s="206"/>
      <c r="BG139" s="268"/>
    </row>
    <row r="140" spans="1:60" s="151" customFormat="1" ht="21" customHeight="1" thickBot="1" x14ac:dyDescent="0.4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50"/>
      <c r="M140" s="150"/>
      <c r="N140" s="150"/>
      <c r="O140" s="150"/>
      <c r="Q140" s="154"/>
      <c r="R140" s="154"/>
      <c r="S140" s="160"/>
      <c r="T140" s="160"/>
      <c r="U140" s="121"/>
      <c r="V140" s="121"/>
      <c r="W140" s="121"/>
      <c r="X140" s="121"/>
      <c r="Y140" s="406" t="s">
        <v>33</v>
      </c>
      <c r="Z140" s="406"/>
      <c r="AA140" s="406"/>
      <c r="AB140" s="405">
        <f ca="1">NOW()</f>
        <v>42474.574291319441</v>
      </c>
      <c r="AC140" s="405"/>
      <c r="AD140" s="155"/>
      <c r="AE140" s="154"/>
      <c r="AF140" s="121"/>
      <c r="AG140" s="160"/>
      <c r="AH140" s="160"/>
      <c r="AI140" s="121"/>
      <c r="AJ140" s="121"/>
      <c r="AK140" s="121"/>
      <c r="AL140" s="121"/>
      <c r="AM140" s="255" t="s">
        <v>33</v>
      </c>
      <c r="AN140" s="255"/>
      <c r="AO140" s="255"/>
      <c r="AP140" s="256">
        <f ca="1">NOW()</f>
        <v>42474.574291319441</v>
      </c>
      <c r="AQ140" s="256"/>
      <c r="AR140" s="155"/>
      <c r="AT140" s="154"/>
      <c r="AU140" s="121"/>
      <c r="AV140" s="121"/>
      <c r="AW140" s="121"/>
      <c r="AX140" s="121"/>
      <c r="AY140" s="121"/>
      <c r="AZ140" s="121"/>
      <c r="BA140" s="121"/>
      <c r="BB140" s="255" t="s">
        <v>33</v>
      </c>
      <c r="BC140" s="255"/>
      <c r="BD140" s="255"/>
      <c r="BE140" s="256">
        <f ca="1">NOW()</f>
        <v>42474.574291319441</v>
      </c>
      <c r="BF140" s="256"/>
      <c r="BG140" s="155"/>
    </row>
    <row r="141" spans="1:60" ht="20.85" customHeight="1" x14ac:dyDescent="0.45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50"/>
      <c r="M141" s="150"/>
      <c r="N141" s="150"/>
      <c r="O141" s="150"/>
      <c r="Q141"/>
      <c r="R141" s="76"/>
      <c r="S141" s="370" t="s">
        <v>52</v>
      </c>
      <c r="T141" s="371"/>
      <c r="U141" s="175" t="s">
        <v>2</v>
      </c>
      <c r="V141" s="175" t="s">
        <v>3</v>
      </c>
      <c r="W141" s="34" t="s">
        <v>4</v>
      </c>
      <c r="X141" s="34" t="s">
        <v>22</v>
      </c>
      <c r="Y141" s="34" t="s">
        <v>16</v>
      </c>
      <c r="Z141" s="34" t="s">
        <v>5</v>
      </c>
      <c r="AA141" s="34" t="s">
        <v>23</v>
      </c>
      <c r="AB141" s="34" t="s">
        <v>11</v>
      </c>
      <c r="AC141" s="176" t="s">
        <v>7</v>
      </c>
      <c r="AD141" s="120"/>
      <c r="AE141" s="70"/>
      <c r="AF141" s="76"/>
      <c r="AG141" s="370" t="s">
        <v>52</v>
      </c>
      <c r="AH141" s="371"/>
      <c r="AI141" s="175" t="s">
        <v>2</v>
      </c>
      <c r="AJ141" s="175" t="s">
        <v>3</v>
      </c>
      <c r="AK141" s="34" t="s">
        <v>4</v>
      </c>
      <c r="AL141" s="34" t="s">
        <v>22</v>
      </c>
      <c r="AM141" s="34" t="s">
        <v>16</v>
      </c>
      <c r="AN141" s="34" t="s">
        <v>5</v>
      </c>
      <c r="AO141" s="34" t="s">
        <v>23</v>
      </c>
      <c r="AP141" s="34" t="s">
        <v>11</v>
      </c>
      <c r="AQ141" s="176" t="s">
        <v>7</v>
      </c>
      <c r="AR141" s="120"/>
      <c r="AS141" s="70"/>
      <c r="AT141"/>
      <c r="AU141" s="76"/>
      <c r="AV141" s="367" t="s">
        <v>52</v>
      </c>
      <c r="AW141" s="368"/>
      <c r="AX141" s="175" t="s">
        <v>2</v>
      </c>
      <c r="AY141" s="175" t="s">
        <v>3</v>
      </c>
      <c r="AZ141" s="34" t="s">
        <v>4</v>
      </c>
      <c r="BA141" s="34" t="s">
        <v>22</v>
      </c>
      <c r="BB141" s="34" t="s">
        <v>16</v>
      </c>
      <c r="BC141" s="34" t="s">
        <v>5</v>
      </c>
      <c r="BD141" s="34" t="s">
        <v>23</v>
      </c>
      <c r="BE141" s="34" t="s">
        <v>11</v>
      </c>
      <c r="BF141" s="178" t="s">
        <v>7</v>
      </c>
      <c r="BG141" s="120"/>
      <c r="BH141" s="70"/>
    </row>
    <row r="142" spans="1:60" ht="20.85" customHeight="1" x14ac:dyDescent="0.45">
      <c r="A142" s="119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50"/>
      <c r="M142" s="150"/>
      <c r="N142" s="150"/>
      <c r="O142" s="150"/>
      <c r="Q142"/>
      <c r="R142" s="76"/>
      <c r="S142" s="213" t="s">
        <v>51</v>
      </c>
      <c r="T142" s="214"/>
      <c r="U142" s="122">
        <f>$AC$5</f>
        <v>2.989795918367347</v>
      </c>
      <c r="V142" s="122">
        <f>$AC$6</f>
        <v>2.2993197278911564</v>
      </c>
      <c r="W142" s="122">
        <f>$AC$7</f>
        <v>2.3911564625850339</v>
      </c>
      <c r="X142" s="122">
        <f>$AC$8</f>
        <v>3.5271493212669682</v>
      </c>
      <c r="Y142" s="122">
        <f>$AC$9</f>
        <v>3.3350340136054424</v>
      </c>
      <c r="Z142" s="122">
        <f>$AC$10</f>
        <v>3.3775510204081631</v>
      </c>
      <c r="AA142" s="122">
        <f>$AC$11</f>
        <v>2.7176870748299318</v>
      </c>
      <c r="AB142" s="122">
        <f>$AC$12</f>
        <v>2.7684331797235022</v>
      </c>
      <c r="AC142" s="177">
        <f>$AC$13</f>
        <v>2.9574806730331971</v>
      </c>
      <c r="AD142" s="120"/>
      <c r="AE142" s="70"/>
      <c r="AF142" s="76"/>
      <c r="AG142" s="213" t="s">
        <v>51</v>
      </c>
      <c r="AH142" s="214"/>
      <c r="AI142" s="122">
        <f>$AQ$5</f>
        <v>2.6672413793103447</v>
      </c>
      <c r="AJ142" s="122">
        <f>$AQ$6</f>
        <v>1.5524475524475525</v>
      </c>
      <c r="AK142" s="122">
        <f>$AQ$7</f>
        <v>3.2568965517241377</v>
      </c>
      <c r="AL142" s="122">
        <f>$AQ$8</f>
        <v>3.277262180974478</v>
      </c>
      <c r="AM142" s="122">
        <f>$AQ$9</f>
        <v>3.265625</v>
      </c>
      <c r="AN142" s="122">
        <f>$AQ$10</f>
        <v>2.8079584775086506</v>
      </c>
      <c r="AO142" s="122">
        <f>$AQ$11</f>
        <v>3.8344827586206898</v>
      </c>
      <c r="AP142" s="122">
        <f>$AQ$12</f>
        <v>2.2876712328767121</v>
      </c>
      <c r="AQ142" s="177">
        <f>$AQ$13</f>
        <v>2.9646389713155292</v>
      </c>
      <c r="AR142" s="120"/>
      <c r="AS142" s="70"/>
      <c r="AT142"/>
      <c r="AU142" s="76"/>
      <c r="AV142" s="213" t="s">
        <v>51</v>
      </c>
      <c r="AW142" s="214"/>
      <c r="AX142" s="137">
        <f>$BF$5</f>
        <v>2.7757437070938216</v>
      </c>
      <c r="AY142" s="137">
        <f>$BF$6</f>
        <v>2.054919908466819</v>
      </c>
      <c r="AZ142" s="137">
        <f>$BF$7</f>
        <v>2.9656750572082382</v>
      </c>
      <c r="BA142" s="137">
        <f>$BF$8</f>
        <v>3.4037800687285222</v>
      </c>
      <c r="BB142" s="137">
        <f>$BF$9</f>
        <v>3.3006872852233675</v>
      </c>
      <c r="BC142" s="137">
        <f>$BF$10</f>
        <v>3</v>
      </c>
      <c r="BD142" s="137">
        <f>$BF$11</f>
        <v>3.0865603644646926</v>
      </c>
      <c r="BE142" s="137">
        <f>$BF$12</f>
        <v>2.6474137931034485</v>
      </c>
      <c r="BF142" s="179">
        <f>$BF$13</f>
        <v>2.96090973702914</v>
      </c>
      <c r="BG142" s="120"/>
      <c r="BH142" s="70"/>
    </row>
    <row r="143" spans="1:60" s="187" customFormat="1" ht="20.85" customHeight="1" x14ac:dyDescent="0.45">
      <c r="A143" s="185"/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6"/>
      <c r="M143" s="186"/>
      <c r="N143" s="186"/>
      <c r="O143" s="186"/>
      <c r="R143" s="188"/>
      <c r="S143" s="215"/>
      <c r="T143" s="216"/>
      <c r="U143" s="180">
        <f>SUM(U142/4)</f>
        <v>0.74744897959183676</v>
      </c>
      <c r="V143" s="180">
        <f t="shared" ref="V143:AC143" si="140">SUM(V142/4)</f>
        <v>0.57482993197278909</v>
      </c>
      <c r="W143" s="180">
        <f t="shared" si="140"/>
        <v>0.59778911564625847</v>
      </c>
      <c r="X143" s="180">
        <f t="shared" si="140"/>
        <v>0.88178733031674206</v>
      </c>
      <c r="Y143" s="180">
        <f t="shared" si="140"/>
        <v>0.8337585034013606</v>
      </c>
      <c r="Z143" s="180">
        <f t="shared" si="140"/>
        <v>0.84438775510204078</v>
      </c>
      <c r="AA143" s="180">
        <f t="shared" si="140"/>
        <v>0.67942176870748294</v>
      </c>
      <c r="AB143" s="180">
        <f t="shared" si="140"/>
        <v>0.69210829493087556</v>
      </c>
      <c r="AC143" s="181">
        <f t="shared" si="140"/>
        <v>0.73937016825829927</v>
      </c>
      <c r="AD143" s="189"/>
      <c r="AE143" s="190"/>
      <c r="AF143" s="188"/>
      <c r="AG143" s="215"/>
      <c r="AH143" s="216"/>
      <c r="AI143" s="180">
        <f>SUM(AI142/4)</f>
        <v>0.66681034482758617</v>
      </c>
      <c r="AJ143" s="180">
        <f t="shared" ref="AJ143" si="141">SUM(AJ142/4)</f>
        <v>0.38811188811188813</v>
      </c>
      <c r="AK143" s="180">
        <f t="shared" ref="AK143" si="142">SUM(AK142/4)</f>
        <v>0.81422413793103443</v>
      </c>
      <c r="AL143" s="180">
        <f t="shared" ref="AL143" si="143">SUM(AL142/4)</f>
        <v>0.81931554524361949</v>
      </c>
      <c r="AM143" s="180">
        <f t="shared" ref="AM143" si="144">SUM(AM142/4)</f>
        <v>0.81640625</v>
      </c>
      <c r="AN143" s="180">
        <f t="shared" ref="AN143" si="145">SUM(AN142/4)</f>
        <v>0.70198961937716264</v>
      </c>
      <c r="AO143" s="180">
        <f t="shared" ref="AO143" si="146">SUM(AO142/4)</f>
        <v>0.95862068965517244</v>
      </c>
      <c r="AP143" s="180">
        <f t="shared" ref="AP143" si="147">SUM(AP142/4)</f>
        <v>0.57191780821917804</v>
      </c>
      <c r="AQ143" s="181">
        <f t="shared" ref="AQ143" si="148">SUM(AQ142/4)</f>
        <v>0.74115974282888231</v>
      </c>
      <c r="AR143" s="189"/>
      <c r="AS143" s="190"/>
      <c r="AU143" s="188"/>
      <c r="AV143" s="215"/>
      <c r="AW143" s="216"/>
      <c r="AX143" s="191">
        <f>SUM(AX142/4)</f>
        <v>0.69393592677345539</v>
      </c>
      <c r="AY143" s="191">
        <f t="shared" ref="AY143" si="149">SUM(AY142/4)</f>
        <v>0.51372997711670476</v>
      </c>
      <c r="AZ143" s="191">
        <f t="shared" ref="AZ143" si="150">SUM(AZ142/4)</f>
        <v>0.74141876430205955</v>
      </c>
      <c r="BA143" s="191">
        <f t="shared" ref="BA143" si="151">SUM(BA142/4)</f>
        <v>0.85094501718213056</v>
      </c>
      <c r="BB143" s="191">
        <f t="shared" ref="BB143" si="152">SUM(BB142/4)</f>
        <v>0.82517182130584188</v>
      </c>
      <c r="BC143" s="191">
        <f t="shared" ref="BC143" si="153">SUM(BC142/4)</f>
        <v>0.75</v>
      </c>
      <c r="BD143" s="191">
        <f t="shared" ref="BD143" si="154">SUM(BD142/4)</f>
        <v>0.77164009111617315</v>
      </c>
      <c r="BE143" s="191">
        <f t="shared" ref="BE143" si="155">SUM(BE142/4)</f>
        <v>0.66185344827586212</v>
      </c>
      <c r="BF143" s="192">
        <f t="shared" ref="BF143" si="156">SUM(BF142/4)</f>
        <v>0.74022743425728499</v>
      </c>
      <c r="BG143" s="189"/>
      <c r="BH143" s="190"/>
    </row>
    <row r="144" spans="1:60" ht="20.85" customHeight="1" x14ac:dyDescent="0.45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50"/>
      <c r="M144" s="150"/>
      <c r="N144" s="150"/>
      <c r="O144" s="150"/>
      <c r="Q144"/>
      <c r="R144" s="76"/>
      <c r="S144" s="213" t="s">
        <v>53</v>
      </c>
      <c r="T144" s="214"/>
      <c r="U144" s="122">
        <f>$AC$27</f>
        <v>2.7826086956521738</v>
      </c>
      <c r="V144" s="122">
        <f>$AC$28</f>
        <v>2.9107142857142856</v>
      </c>
      <c r="W144" s="122">
        <f>$AC$29</f>
        <v>3.0391304347826087</v>
      </c>
      <c r="X144" s="122">
        <f>$AC$30</f>
        <v>2.9954545454545456</v>
      </c>
      <c r="Y144" s="122">
        <f>$AC$31</f>
        <v>3.1804347826086956</v>
      </c>
      <c r="Z144" s="122">
        <f>$AC$32</f>
        <v>3.462882096069869</v>
      </c>
      <c r="AA144" s="122">
        <f>$AC$33</f>
        <v>3.8603603603603602</v>
      </c>
      <c r="AB144" s="122">
        <f>$AC$34</f>
        <v>2.5491071428571428</v>
      </c>
      <c r="AC144" s="177">
        <f>$AC$35</f>
        <v>3.0750341064120055</v>
      </c>
      <c r="AD144" s="120"/>
      <c r="AE144" s="70"/>
      <c r="AF144" s="76"/>
      <c r="AG144" s="213" t="s">
        <v>53</v>
      </c>
      <c r="AH144" s="214"/>
      <c r="AI144" s="122">
        <f>$AQ$27</f>
        <v>2.5185185185185186</v>
      </c>
      <c r="AJ144" s="122">
        <f>$AQ$28</f>
        <v>2.344186046511628</v>
      </c>
      <c r="AK144" s="122">
        <f>$AQ$29</f>
        <v>2.6203703703703702</v>
      </c>
      <c r="AL144" s="122">
        <f>$AQ$30</f>
        <v>3.52803738317757</v>
      </c>
      <c r="AM144" s="122">
        <f>$AQ$31</f>
        <v>3.2060185185185186</v>
      </c>
      <c r="AN144" s="122">
        <f>$AQ$32</f>
        <v>3.2638888888888888</v>
      </c>
      <c r="AO144" s="122">
        <f>$AQ$33</f>
        <v>3.1627358490566038</v>
      </c>
      <c r="AP144" s="122">
        <f>$AQ$34</f>
        <v>2.396713615023474</v>
      </c>
      <c r="AQ144" s="177">
        <f>$AQ$35</f>
        <v>2.9430379746835444</v>
      </c>
      <c r="AR144" s="120"/>
      <c r="AS144" s="70"/>
      <c r="AT144"/>
      <c r="AU144" s="76"/>
      <c r="AV144" s="213" t="s">
        <v>53</v>
      </c>
      <c r="AW144" s="214"/>
      <c r="AX144" s="137">
        <f>$BF$27</f>
        <v>2.6547085201793723</v>
      </c>
      <c r="AY144" s="137">
        <f>$BF$28</f>
        <v>2.5382262996941898</v>
      </c>
      <c r="AZ144" s="137">
        <f>$BF$29</f>
        <v>2.8363228699551568</v>
      </c>
      <c r="BA144" s="137">
        <f>$BF$30</f>
        <v>3.2580645161290325</v>
      </c>
      <c r="BB144" s="137">
        <f>$BF$31</f>
        <v>3.1928251121076232</v>
      </c>
      <c r="BC144" s="137">
        <f>$BF$32</f>
        <v>3.3991097922848663</v>
      </c>
      <c r="BD144" s="137">
        <f>$BF$33</f>
        <v>3.4024767801857587</v>
      </c>
      <c r="BE144" s="137">
        <f>$BF$34</f>
        <v>2.4748283752860414</v>
      </c>
      <c r="BF144" s="179">
        <f>$BF$35</f>
        <v>3.008257499157398</v>
      </c>
      <c r="BG144" s="120"/>
      <c r="BH144" s="70"/>
    </row>
    <row r="145" spans="1:60" s="187" customFormat="1" ht="20.85" customHeight="1" x14ac:dyDescent="0.45">
      <c r="A145" s="185"/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6"/>
      <c r="M145" s="186"/>
      <c r="N145" s="186"/>
      <c r="O145" s="186"/>
      <c r="R145" s="188"/>
      <c r="S145" s="215"/>
      <c r="T145" s="216"/>
      <c r="U145" s="180">
        <f>SUM(U144/4)</f>
        <v>0.69565217391304346</v>
      </c>
      <c r="V145" s="180">
        <f t="shared" ref="V145" si="157">SUM(V144/4)</f>
        <v>0.7276785714285714</v>
      </c>
      <c r="W145" s="180">
        <f t="shared" ref="W145" si="158">SUM(W144/4)</f>
        <v>0.75978260869565217</v>
      </c>
      <c r="X145" s="180">
        <f t="shared" ref="X145" si="159">SUM(X144/4)</f>
        <v>0.7488636363636364</v>
      </c>
      <c r="Y145" s="180">
        <f t="shared" ref="Y145" si="160">SUM(Y144/4)</f>
        <v>0.7951086956521739</v>
      </c>
      <c r="Z145" s="180">
        <f t="shared" ref="Z145" si="161">SUM(Z144/4)</f>
        <v>0.86572052401746724</v>
      </c>
      <c r="AA145" s="180">
        <f t="shared" ref="AA145" si="162">SUM(AA144/4)</f>
        <v>0.96509009009009006</v>
      </c>
      <c r="AB145" s="180">
        <f t="shared" ref="AB145" si="163">SUM(AB144/4)</f>
        <v>0.6372767857142857</v>
      </c>
      <c r="AC145" s="181">
        <f t="shared" ref="AC145" si="164">SUM(AC144/4)</f>
        <v>0.76875852660300137</v>
      </c>
      <c r="AD145" s="189"/>
      <c r="AE145" s="190"/>
      <c r="AF145" s="188"/>
      <c r="AG145" s="215"/>
      <c r="AH145" s="216"/>
      <c r="AI145" s="180">
        <f>SUM(AI144/4)</f>
        <v>0.62962962962962965</v>
      </c>
      <c r="AJ145" s="180">
        <f t="shared" ref="AJ145" si="165">SUM(AJ144/4)</f>
        <v>0.586046511627907</v>
      </c>
      <c r="AK145" s="180">
        <f t="shared" ref="AK145" si="166">SUM(AK144/4)</f>
        <v>0.65509259259259256</v>
      </c>
      <c r="AL145" s="180">
        <f t="shared" ref="AL145" si="167">SUM(AL144/4)</f>
        <v>0.8820093457943925</v>
      </c>
      <c r="AM145" s="180">
        <f t="shared" ref="AM145" si="168">SUM(AM144/4)</f>
        <v>0.80150462962962965</v>
      </c>
      <c r="AN145" s="180">
        <f t="shared" ref="AN145" si="169">SUM(AN144/4)</f>
        <v>0.81597222222222221</v>
      </c>
      <c r="AO145" s="180">
        <f t="shared" ref="AO145" si="170">SUM(AO144/4)</f>
        <v>0.79068396226415094</v>
      </c>
      <c r="AP145" s="180">
        <f t="shared" ref="AP145" si="171">SUM(AP144/4)</f>
        <v>0.5991784037558685</v>
      </c>
      <c r="AQ145" s="181">
        <f t="shared" ref="AQ145" si="172">SUM(AQ144/4)</f>
        <v>0.73575949367088611</v>
      </c>
      <c r="AR145" s="189"/>
      <c r="AS145" s="190"/>
      <c r="AU145" s="188"/>
      <c r="AV145" s="215"/>
      <c r="AW145" s="216"/>
      <c r="AX145" s="191">
        <f>SUM(AX144/4)</f>
        <v>0.66367713004484308</v>
      </c>
      <c r="AY145" s="191">
        <f t="shared" ref="AY145" si="173">SUM(AY144/4)</f>
        <v>0.63455657492354745</v>
      </c>
      <c r="AZ145" s="191">
        <f t="shared" ref="AZ145" si="174">SUM(AZ144/4)</f>
        <v>0.7090807174887892</v>
      </c>
      <c r="BA145" s="191">
        <f t="shared" ref="BA145" si="175">SUM(BA144/4)</f>
        <v>0.81451612903225812</v>
      </c>
      <c r="BB145" s="191">
        <f t="shared" ref="BB145" si="176">SUM(BB144/4)</f>
        <v>0.7982062780269058</v>
      </c>
      <c r="BC145" s="191">
        <f t="shared" ref="BC145" si="177">SUM(BC144/4)</f>
        <v>0.84977744807121658</v>
      </c>
      <c r="BD145" s="191">
        <f t="shared" ref="BD145" si="178">SUM(BD144/4)</f>
        <v>0.85061919504643968</v>
      </c>
      <c r="BE145" s="191">
        <f t="shared" ref="BE145" si="179">SUM(BE144/4)</f>
        <v>0.61870709382151035</v>
      </c>
      <c r="BF145" s="192">
        <f t="shared" ref="BF145" si="180">SUM(BF144/4)</f>
        <v>0.75206437478934951</v>
      </c>
      <c r="BG145" s="189"/>
      <c r="BH145" s="190"/>
    </row>
    <row r="146" spans="1:60" ht="20.85" customHeight="1" x14ac:dyDescent="0.45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50"/>
      <c r="M146" s="150"/>
      <c r="N146" s="150"/>
      <c r="O146" s="150"/>
      <c r="Q146"/>
      <c r="R146" s="76"/>
      <c r="S146" s="213" t="s">
        <v>54</v>
      </c>
      <c r="T146" s="214"/>
      <c r="U146" s="122">
        <f>$AC$49</f>
        <v>2.9024999999999999</v>
      </c>
      <c r="V146" s="122">
        <f>$AC$50</f>
        <v>1.8608695652173912</v>
      </c>
      <c r="W146" s="122">
        <f>$AC$51</f>
        <v>3.1314655172413794</v>
      </c>
      <c r="X146" s="122">
        <f>$AC$52</f>
        <v>3.7586206896551726</v>
      </c>
      <c r="Y146" s="122">
        <f>$AC$53</f>
        <v>3.1573275862068964</v>
      </c>
      <c r="Z146" s="122">
        <f>$AC$54</f>
        <v>2.8956521739130436</v>
      </c>
      <c r="AA146" s="122">
        <f>$AC$55</f>
        <v>3.9310344827586206</v>
      </c>
      <c r="AB146" s="122">
        <f>$AC$56</f>
        <v>2.8</v>
      </c>
      <c r="AC146" s="177">
        <f>$AC$57</f>
        <v>3.0822306238185253</v>
      </c>
      <c r="AD146" s="120"/>
      <c r="AE146" s="70"/>
      <c r="AF146" s="76"/>
      <c r="AG146" s="213" t="s">
        <v>54</v>
      </c>
      <c r="AH146" s="214"/>
      <c r="AI146" s="122">
        <f>$AQ$49</f>
        <v>2.8577586206896552</v>
      </c>
      <c r="AJ146" s="122">
        <f>$AQ$50</f>
        <v>2.9181034482758621</v>
      </c>
      <c r="AK146" s="122">
        <f>$AQ$51</f>
        <v>3.021551724137931</v>
      </c>
      <c r="AL146" s="122">
        <f>$AQ$52</f>
        <v>3.7054597701149423</v>
      </c>
      <c r="AM146" s="122">
        <f>$AQ$53</f>
        <v>3.2780172413793105</v>
      </c>
      <c r="AN146" s="122">
        <f>$AQ$54</f>
        <v>3.2608695652173911</v>
      </c>
      <c r="AO146" s="122">
        <f>$AQ$55</f>
        <v>3.9224137931034484</v>
      </c>
      <c r="AP146" s="122">
        <f>$AQ$56</f>
        <v>2.9260869565217393</v>
      </c>
      <c r="AQ146" s="177">
        <f>$AQ$57</f>
        <v>3.2902260638297873</v>
      </c>
      <c r="AR146" s="120"/>
      <c r="AS146" s="70"/>
      <c r="AT146"/>
      <c r="AU146" s="76"/>
      <c r="AV146" s="213" t="s">
        <v>54</v>
      </c>
      <c r="AW146" s="214"/>
      <c r="AX146" s="137">
        <f>$BF$49</f>
        <v>2.8860759493670884</v>
      </c>
      <c r="AY146" s="137">
        <f>$BF$50</f>
        <v>2.3917748917748916</v>
      </c>
      <c r="AZ146" s="137">
        <f>$BF$51</f>
        <v>3.0948275862068964</v>
      </c>
      <c r="BA146" s="137">
        <f>$BF$52</f>
        <v>3.7267241379310345</v>
      </c>
      <c r="BB146" s="137">
        <f>$BF$53</f>
        <v>3.2176724137931036</v>
      </c>
      <c r="BC146" s="137">
        <f>$BF$54</f>
        <v>3.0782608695652174</v>
      </c>
      <c r="BD146" s="137">
        <f>$BF$55</f>
        <v>3.9267241379310347</v>
      </c>
      <c r="BE146" s="137">
        <f>$BF$56</f>
        <v>2.8630434782608694</v>
      </c>
      <c r="BF146" s="179">
        <f>$BF$57</f>
        <v>3.1834357813005498</v>
      </c>
      <c r="BG146" s="120"/>
      <c r="BH146" s="70"/>
    </row>
    <row r="147" spans="1:60" s="187" customFormat="1" ht="20.85" customHeight="1" x14ac:dyDescent="0.45">
      <c r="A147" s="185"/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86"/>
      <c r="M147" s="186"/>
      <c r="N147" s="186"/>
      <c r="O147" s="186"/>
      <c r="R147" s="188"/>
      <c r="S147" s="215"/>
      <c r="T147" s="216"/>
      <c r="U147" s="180">
        <f>SUM(U146/4)</f>
        <v>0.72562499999999996</v>
      </c>
      <c r="V147" s="180">
        <f t="shared" ref="V147" si="181">SUM(V146/4)</f>
        <v>0.4652173913043478</v>
      </c>
      <c r="W147" s="180">
        <f t="shared" ref="W147" si="182">SUM(W146/4)</f>
        <v>0.78286637931034486</v>
      </c>
      <c r="X147" s="180">
        <f t="shared" ref="X147" si="183">SUM(X146/4)</f>
        <v>0.93965517241379315</v>
      </c>
      <c r="Y147" s="180">
        <f t="shared" ref="Y147" si="184">SUM(Y146/4)</f>
        <v>0.78933189655172409</v>
      </c>
      <c r="Z147" s="180">
        <f t="shared" ref="Z147" si="185">SUM(Z146/4)</f>
        <v>0.72391304347826091</v>
      </c>
      <c r="AA147" s="180">
        <f t="shared" ref="AA147" si="186">SUM(AA146/4)</f>
        <v>0.98275862068965514</v>
      </c>
      <c r="AB147" s="180">
        <f t="shared" ref="AB147" si="187">SUM(AB146/4)</f>
        <v>0.7</v>
      </c>
      <c r="AC147" s="181">
        <f t="shared" ref="AC147" si="188">SUM(AC146/4)</f>
        <v>0.77055765595463133</v>
      </c>
      <c r="AD147" s="189"/>
      <c r="AE147" s="190"/>
      <c r="AF147" s="188"/>
      <c r="AG147" s="215"/>
      <c r="AH147" s="216"/>
      <c r="AI147" s="180">
        <f>SUM(AI146/4)</f>
        <v>0.71443965517241381</v>
      </c>
      <c r="AJ147" s="180">
        <f t="shared" ref="AJ147" si="189">SUM(AJ146/4)</f>
        <v>0.72952586206896552</v>
      </c>
      <c r="AK147" s="180">
        <f t="shared" ref="AK147" si="190">SUM(AK146/4)</f>
        <v>0.75538793103448276</v>
      </c>
      <c r="AL147" s="180">
        <f t="shared" ref="AL147" si="191">SUM(AL146/4)</f>
        <v>0.92636494252873558</v>
      </c>
      <c r="AM147" s="180">
        <f t="shared" ref="AM147" si="192">SUM(AM146/4)</f>
        <v>0.81950431034482762</v>
      </c>
      <c r="AN147" s="180">
        <f t="shared" ref="AN147" si="193">SUM(AN146/4)</f>
        <v>0.81521739130434778</v>
      </c>
      <c r="AO147" s="180">
        <f t="shared" ref="AO147" si="194">SUM(AO146/4)</f>
        <v>0.9806034482758621</v>
      </c>
      <c r="AP147" s="180">
        <f t="shared" ref="AP147" si="195">SUM(AP146/4)</f>
        <v>0.73152173913043483</v>
      </c>
      <c r="AQ147" s="181">
        <f t="shared" ref="AQ147" si="196">SUM(AQ146/4)</f>
        <v>0.82255651595744683</v>
      </c>
      <c r="AR147" s="189"/>
      <c r="AS147" s="190"/>
      <c r="AU147" s="188"/>
      <c r="AV147" s="215"/>
      <c r="AW147" s="216"/>
      <c r="AX147" s="191">
        <f>SUM(AX146/4)</f>
        <v>0.72151898734177211</v>
      </c>
      <c r="AY147" s="191">
        <f t="shared" ref="AY147" si="197">SUM(AY146/4)</f>
        <v>0.59794372294372289</v>
      </c>
      <c r="AZ147" s="191">
        <f t="shared" ref="AZ147" si="198">SUM(AZ146/4)</f>
        <v>0.77370689655172409</v>
      </c>
      <c r="BA147" s="191">
        <f t="shared" ref="BA147" si="199">SUM(BA146/4)</f>
        <v>0.93168103448275863</v>
      </c>
      <c r="BB147" s="191">
        <f t="shared" ref="BB147" si="200">SUM(BB146/4)</f>
        <v>0.80441810344827591</v>
      </c>
      <c r="BC147" s="191">
        <f t="shared" ref="BC147" si="201">SUM(BC146/4)</f>
        <v>0.76956521739130435</v>
      </c>
      <c r="BD147" s="191">
        <f t="shared" ref="BD147" si="202">SUM(BD146/4)</f>
        <v>0.98168103448275867</v>
      </c>
      <c r="BE147" s="191">
        <f t="shared" ref="BE147" si="203">SUM(BE146/4)</f>
        <v>0.71576086956521734</v>
      </c>
      <c r="BF147" s="192">
        <f t="shared" ref="BF147" si="204">SUM(BF146/4)</f>
        <v>0.79585894532513746</v>
      </c>
      <c r="BG147" s="189"/>
      <c r="BH147" s="190"/>
    </row>
    <row r="148" spans="1:60" ht="20.85" customHeight="1" x14ac:dyDescent="0.45">
      <c r="A148" s="119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50"/>
      <c r="M148" s="150"/>
      <c r="N148" s="150"/>
      <c r="O148" s="150"/>
      <c r="Q148"/>
      <c r="R148" s="76"/>
      <c r="S148" s="213" t="s">
        <v>55</v>
      </c>
      <c r="T148" s="214"/>
      <c r="U148" s="122">
        <f>$AC$71</f>
        <v>2.5</v>
      </c>
      <c r="V148" s="122">
        <f>$AC$72</f>
        <v>2.609170305676856</v>
      </c>
      <c r="W148" s="122">
        <f>$AC$73</f>
        <v>2.6986970684039089</v>
      </c>
      <c r="X148" s="122">
        <f>$AC$74</f>
        <v>2.8715277777777777</v>
      </c>
      <c r="Y148" s="122">
        <f>$AC$75</f>
        <v>2.795918367346939</v>
      </c>
      <c r="Z148" s="122">
        <f>$AC$76</f>
        <v>3.2662037037037037</v>
      </c>
      <c r="AA148" s="122">
        <f>$AC$77</f>
        <v>3.1666666666666665</v>
      </c>
      <c r="AB148" s="122">
        <f>$AC$78</f>
        <v>2.7488207547169812</v>
      </c>
      <c r="AC148" s="177">
        <f>$AC$79</f>
        <v>2.8161080074487894</v>
      </c>
      <c r="AD148" s="120"/>
      <c r="AE148" s="70"/>
      <c r="AF148" s="76"/>
      <c r="AG148" s="213" t="s">
        <v>55</v>
      </c>
      <c r="AH148" s="214"/>
      <c r="AI148" s="122">
        <f>$AQ$71</f>
        <v>2.3519417475728157</v>
      </c>
      <c r="AJ148" s="122">
        <f>$AQ$72</f>
        <v>2.4704545454545452</v>
      </c>
      <c r="AK148" s="122">
        <f>$AQ$73</f>
        <v>2.6188118811881189</v>
      </c>
      <c r="AL148" s="122">
        <f>$AQ$74</f>
        <v>2.5825358851674642</v>
      </c>
      <c r="AM148" s="122">
        <f>$AQ$75</f>
        <v>3.3059440559440558</v>
      </c>
      <c r="AN148" s="122">
        <f>$AQ$76</f>
        <v>2.6323529411764706</v>
      </c>
      <c r="AO148" s="122">
        <f>$AQ$77</f>
        <v>3.0251141552511416</v>
      </c>
      <c r="AP148" s="122">
        <f>$AQ$78</f>
        <v>2.7153465346534653</v>
      </c>
      <c r="AQ148" s="177">
        <f>$AQ$79</f>
        <v>2.7181415929203538</v>
      </c>
      <c r="AR148" s="120"/>
      <c r="AS148" s="70"/>
      <c r="AT148"/>
      <c r="AU148" s="76"/>
      <c r="AV148" s="213" t="s">
        <v>55</v>
      </c>
      <c r="AW148" s="214"/>
      <c r="AX148" s="137">
        <f>$BF$71</f>
        <v>2.4277251184834121</v>
      </c>
      <c r="AY148" s="137">
        <f>$BF$72</f>
        <v>2.5412026726057908</v>
      </c>
      <c r="AZ148" s="137">
        <f>$BF$73</f>
        <v>2.6590163934426227</v>
      </c>
      <c r="BA148" s="137">
        <f>$BF$74</f>
        <v>2.7294117647058824</v>
      </c>
      <c r="BB148" s="137">
        <f>$BF$75</f>
        <v>3.132794457274827</v>
      </c>
      <c r="BC148" s="137">
        <f>$BF$76</f>
        <v>2.9583333333333335</v>
      </c>
      <c r="BD148" s="137">
        <f>$BF$77</f>
        <v>3.0883838383838382</v>
      </c>
      <c r="BE148" s="137">
        <f>$BF$78</f>
        <v>2.7324879227053138</v>
      </c>
      <c r="BF148" s="179">
        <f>$BF$79</f>
        <v>2.7658802177858441</v>
      </c>
      <c r="BG148" s="120"/>
      <c r="BH148" s="70"/>
    </row>
    <row r="149" spans="1:60" s="187" customFormat="1" ht="20.85" customHeight="1" x14ac:dyDescent="0.45">
      <c r="A149" s="185"/>
      <c r="B149" s="185"/>
      <c r="C149" s="185"/>
      <c r="D149" s="185"/>
      <c r="E149" s="185"/>
      <c r="F149" s="185"/>
      <c r="G149" s="185"/>
      <c r="H149" s="185"/>
      <c r="I149" s="185"/>
      <c r="J149" s="185"/>
      <c r="K149" s="185"/>
      <c r="L149" s="186"/>
      <c r="M149" s="186"/>
      <c r="N149" s="186"/>
      <c r="O149" s="186"/>
      <c r="R149" s="188"/>
      <c r="S149" s="215"/>
      <c r="T149" s="216"/>
      <c r="U149" s="180">
        <f>SUM(U148/4)</f>
        <v>0.625</v>
      </c>
      <c r="V149" s="180">
        <f t="shared" ref="V149" si="205">SUM(V148/4)</f>
        <v>0.65229257641921401</v>
      </c>
      <c r="W149" s="180">
        <f t="shared" ref="W149" si="206">SUM(W148/4)</f>
        <v>0.67467426710097722</v>
      </c>
      <c r="X149" s="180">
        <f t="shared" ref="X149" si="207">SUM(X148/4)</f>
        <v>0.71788194444444442</v>
      </c>
      <c r="Y149" s="180">
        <f t="shared" ref="Y149" si="208">SUM(Y148/4)</f>
        <v>0.69897959183673475</v>
      </c>
      <c r="Z149" s="180">
        <f t="shared" ref="Z149" si="209">SUM(Z148/4)</f>
        <v>0.81655092592592593</v>
      </c>
      <c r="AA149" s="180">
        <f t="shared" ref="AA149" si="210">SUM(AA148/4)</f>
        <v>0.79166666666666663</v>
      </c>
      <c r="AB149" s="180">
        <f t="shared" ref="AB149" si="211">SUM(AB148/4)</f>
        <v>0.68720518867924529</v>
      </c>
      <c r="AC149" s="181">
        <f t="shared" ref="AC149" si="212">SUM(AC148/4)</f>
        <v>0.70402700186219735</v>
      </c>
      <c r="AD149" s="189"/>
      <c r="AE149" s="190"/>
      <c r="AF149" s="188"/>
      <c r="AG149" s="215"/>
      <c r="AH149" s="216"/>
      <c r="AI149" s="180">
        <f>SUM(AI148/4)</f>
        <v>0.58798543689320393</v>
      </c>
      <c r="AJ149" s="180">
        <f t="shared" ref="AJ149" si="213">SUM(AJ148/4)</f>
        <v>0.61761363636363631</v>
      </c>
      <c r="AK149" s="180">
        <f t="shared" ref="AK149" si="214">SUM(AK148/4)</f>
        <v>0.65470297029702973</v>
      </c>
      <c r="AL149" s="180">
        <f t="shared" ref="AL149" si="215">SUM(AL148/4)</f>
        <v>0.64563397129186606</v>
      </c>
      <c r="AM149" s="180">
        <f t="shared" ref="AM149" si="216">SUM(AM148/4)</f>
        <v>0.82648601398601396</v>
      </c>
      <c r="AN149" s="180">
        <f t="shared" ref="AN149" si="217">SUM(AN148/4)</f>
        <v>0.65808823529411764</v>
      </c>
      <c r="AO149" s="180">
        <f t="shared" ref="AO149" si="218">SUM(AO148/4)</f>
        <v>0.75627853881278539</v>
      </c>
      <c r="AP149" s="180">
        <f t="shared" ref="AP149" si="219">SUM(AP148/4)</f>
        <v>0.67883663366336633</v>
      </c>
      <c r="AQ149" s="181">
        <f t="shared" ref="AQ149" si="220">SUM(AQ148/4)</f>
        <v>0.67953539823008846</v>
      </c>
      <c r="AR149" s="189"/>
      <c r="AS149" s="190"/>
      <c r="AU149" s="188"/>
      <c r="AV149" s="215"/>
      <c r="AW149" s="216"/>
      <c r="AX149" s="191">
        <f>SUM(AX148/4)</f>
        <v>0.60693127962085303</v>
      </c>
      <c r="AY149" s="191">
        <f t="shared" ref="AY149" si="221">SUM(AY148/4)</f>
        <v>0.6353006681514477</v>
      </c>
      <c r="AZ149" s="191">
        <f t="shared" ref="AZ149" si="222">SUM(AZ148/4)</f>
        <v>0.66475409836065569</v>
      </c>
      <c r="BA149" s="191">
        <f t="shared" ref="BA149" si="223">SUM(BA148/4)</f>
        <v>0.68235294117647061</v>
      </c>
      <c r="BB149" s="191">
        <f t="shared" ref="BB149" si="224">SUM(BB148/4)</f>
        <v>0.78319861431870674</v>
      </c>
      <c r="BC149" s="191">
        <f t="shared" ref="BC149" si="225">SUM(BC148/4)</f>
        <v>0.73958333333333337</v>
      </c>
      <c r="BD149" s="191">
        <f t="shared" ref="BD149" si="226">SUM(BD148/4)</f>
        <v>0.77209595959595956</v>
      </c>
      <c r="BE149" s="191">
        <f t="shared" ref="BE149" si="227">SUM(BE148/4)</f>
        <v>0.68312198067632846</v>
      </c>
      <c r="BF149" s="192">
        <f t="shared" ref="BF149" si="228">SUM(BF148/4)</f>
        <v>0.69147005444646104</v>
      </c>
      <c r="BG149" s="189"/>
      <c r="BH149" s="190"/>
    </row>
    <row r="150" spans="1:60" ht="20.85" customHeight="1" x14ac:dyDescent="0.45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50"/>
      <c r="M150" s="150"/>
      <c r="N150" s="150"/>
      <c r="O150" s="150"/>
      <c r="Q150"/>
      <c r="R150" s="76"/>
      <c r="S150" s="213" t="s">
        <v>56</v>
      </c>
      <c r="T150" s="214"/>
      <c r="U150" s="122">
        <f>$AC$93</f>
        <v>2.4100418410041842</v>
      </c>
      <c r="V150" s="122">
        <f>$AC$94</f>
        <v>2.8115384615384613</v>
      </c>
      <c r="W150" s="122">
        <f>$AC$95</f>
        <v>2.6896067415730336</v>
      </c>
      <c r="X150" s="136">
        <f>$AC$96</f>
        <v>2.8238866396761133</v>
      </c>
      <c r="Y150" s="122">
        <f>$AC$97</f>
        <v>2.8708333333333331</v>
      </c>
      <c r="Z150" s="122">
        <f>$AC$98</f>
        <v>2.7628205128205128</v>
      </c>
      <c r="AA150" s="122">
        <f>$AC$99</f>
        <v>3.4416666666666669</v>
      </c>
      <c r="AB150" s="122">
        <f>$AC$100</f>
        <v>2.9670212765957449</v>
      </c>
      <c r="AC150" s="177">
        <f>$AC$101</f>
        <v>2.8032299192520189</v>
      </c>
      <c r="AD150" s="120"/>
      <c r="AE150" s="70"/>
      <c r="AF150" s="76"/>
      <c r="AG150" s="213" t="s">
        <v>56</v>
      </c>
      <c r="AH150" s="214"/>
      <c r="AI150" s="122">
        <f>$AQ$93</f>
        <v>2.709051724137931</v>
      </c>
      <c r="AJ150" s="122">
        <f>$AQ$94</f>
        <v>2.6976744186046511</v>
      </c>
      <c r="AK150" s="122">
        <f>$AQ$95</f>
        <v>2.5977528089887643</v>
      </c>
      <c r="AL150" s="122">
        <f>$AQ$96</f>
        <v>3.0589430894308944</v>
      </c>
      <c r="AM150" s="122">
        <f>$AQ$97</f>
        <v>3.7596899224806202</v>
      </c>
      <c r="AN150" s="122">
        <f>$AQ$98</f>
        <v>3.2061403508771931</v>
      </c>
      <c r="AO150" s="122">
        <f>$AQ$99</f>
        <v>3.1301369863013697</v>
      </c>
      <c r="AP150" s="122">
        <f>$AQ$100</f>
        <v>2.6793478260869565</v>
      </c>
      <c r="AQ150" s="177">
        <f>$AQ$101</f>
        <v>2.9338348765432101</v>
      </c>
      <c r="AR150" s="120"/>
      <c r="AS150" s="70"/>
      <c r="AT150"/>
      <c r="AU150" s="76"/>
      <c r="AV150" s="213" t="s">
        <v>56</v>
      </c>
      <c r="AW150" s="214"/>
      <c r="AX150" s="137">
        <f>$BF$93</f>
        <v>2.5573248407643314</v>
      </c>
      <c r="AY150" s="137">
        <f>$BF$94</f>
        <v>2.7548262548262548</v>
      </c>
      <c r="AZ150" s="137">
        <f>$BF$95</f>
        <v>2.6385767790262173</v>
      </c>
      <c r="BA150" s="137">
        <f>$BF$96</f>
        <v>2.9411764705882355</v>
      </c>
      <c r="BB150" s="137">
        <f>$BF$97</f>
        <v>3.3313253012048194</v>
      </c>
      <c r="BC150" s="137">
        <f>$BF$98</f>
        <v>2.9816017316017316</v>
      </c>
      <c r="BD150" s="137">
        <f>$BF$99</f>
        <v>3.1971326164874552</v>
      </c>
      <c r="BE150" s="137">
        <f>$BF$100</f>
        <v>2.8247311827956989</v>
      </c>
      <c r="BF150" s="179">
        <f>$BF$101</f>
        <v>2.8716885743174925</v>
      </c>
      <c r="BG150" s="120"/>
      <c r="BH150" s="70"/>
    </row>
    <row r="151" spans="1:60" s="187" customFormat="1" ht="20.85" customHeight="1" x14ac:dyDescent="0.45">
      <c r="A151" s="185"/>
      <c r="B151" s="185"/>
      <c r="C151" s="185"/>
      <c r="D151" s="185"/>
      <c r="E151" s="185"/>
      <c r="F151" s="185"/>
      <c r="G151" s="185"/>
      <c r="H151" s="185"/>
      <c r="I151" s="185"/>
      <c r="J151" s="185"/>
      <c r="K151" s="185"/>
      <c r="L151" s="186"/>
      <c r="M151" s="186"/>
      <c r="N151" s="186"/>
      <c r="O151" s="186"/>
      <c r="R151" s="188"/>
      <c r="S151" s="215"/>
      <c r="T151" s="216"/>
      <c r="U151" s="180">
        <f>SUM(U150/4)</f>
        <v>0.60251046025104604</v>
      </c>
      <c r="V151" s="180">
        <f t="shared" ref="V151" si="229">SUM(V150/4)</f>
        <v>0.70288461538461533</v>
      </c>
      <c r="W151" s="180">
        <f t="shared" ref="W151" si="230">SUM(W150/4)</f>
        <v>0.6724016853932584</v>
      </c>
      <c r="X151" s="182">
        <f t="shared" ref="X151" si="231">SUM(X150/4)</f>
        <v>0.70597165991902833</v>
      </c>
      <c r="Y151" s="180">
        <f t="shared" ref="Y151" si="232">SUM(Y150/4)</f>
        <v>0.71770833333333328</v>
      </c>
      <c r="Z151" s="180">
        <f t="shared" ref="Z151" si="233">SUM(Z150/4)</f>
        <v>0.69070512820512819</v>
      </c>
      <c r="AA151" s="180">
        <f t="shared" ref="AA151" si="234">SUM(AA150/4)</f>
        <v>0.86041666666666672</v>
      </c>
      <c r="AB151" s="180">
        <f t="shared" ref="AB151" si="235">SUM(AB150/4)</f>
        <v>0.74175531914893622</v>
      </c>
      <c r="AC151" s="181">
        <f t="shared" ref="AC151" si="236">SUM(AC150/4)</f>
        <v>0.70080747981300473</v>
      </c>
      <c r="AD151" s="189"/>
      <c r="AE151" s="190"/>
      <c r="AF151" s="188"/>
      <c r="AG151" s="215"/>
      <c r="AH151" s="216"/>
      <c r="AI151" s="180">
        <f>SUM(AI150/4)</f>
        <v>0.67726293103448276</v>
      </c>
      <c r="AJ151" s="180">
        <f t="shared" ref="AJ151" si="237">SUM(AJ150/4)</f>
        <v>0.67441860465116277</v>
      </c>
      <c r="AK151" s="180">
        <f t="shared" ref="AK151" si="238">SUM(AK150/4)</f>
        <v>0.64943820224719107</v>
      </c>
      <c r="AL151" s="180">
        <f t="shared" ref="AL151" si="239">SUM(AL150/4)</f>
        <v>0.76473577235772361</v>
      </c>
      <c r="AM151" s="180">
        <f t="shared" ref="AM151" si="240">SUM(AM150/4)</f>
        <v>0.93992248062015504</v>
      </c>
      <c r="AN151" s="180">
        <f t="shared" ref="AN151" si="241">SUM(AN150/4)</f>
        <v>0.80153508771929827</v>
      </c>
      <c r="AO151" s="180">
        <f t="shared" ref="AO151" si="242">SUM(AO150/4)</f>
        <v>0.78253424657534243</v>
      </c>
      <c r="AP151" s="180">
        <f t="shared" ref="AP151" si="243">SUM(AP150/4)</f>
        <v>0.66983695652173914</v>
      </c>
      <c r="AQ151" s="181">
        <f t="shared" ref="AQ151" si="244">SUM(AQ150/4)</f>
        <v>0.73345871913580252</v>
      </c>
      <c r="AR151" s="189"/>
      <c r="AS151" s="190"/>
      <c r="AU151" s="188"/>
      <c r="AV151" s="215"/>
      <c r="AW151" s="216"/>
      <c r="AX151" s="191">
        <f>SUM(AX150/4)</f>
        <v>0.63933121019108285</v>
      </c>
      <c r="AY151" s="191">
        <f t="shared" ref="AY151" si="245">SUM(AY150/4)</f>
        <v>0.68870656370656369</v>
      </c>
      <c r="AZ151" s="191">
        <f t="shared" ref="AZ151" si="246">SUM(AZ150/4)</f>
        <v>0.65964419475655434</v>
      </c>
      <c r="BA151" s="191">
        <f t="shared" ref="BA151" si="247">SUM(BA150/4)</f>
        <v>0.73529411764705888</v>
      </c>
      <c r="BB151" s="191">
        <f t="shared" ref="BB151" si="248">SUM(BB150/4)</f>
        <v>0.83283132530120485</v>
      </c>
      <c r="BC151" s="191">
        <f t="shared" ref="BC151" si="249">SUM(BC150/4)</f>
        <v>0.7454004329004329</v>
      </c>
      <c r="BD151" s="191">
        <f t="shared" ref="BD151" si="250">SUM(BD150/4)</f>
        <v>0.79928315412186379</v>
      </c>
      <c r="BE151" s="191">
        <f t="shared" ref="BE151" si="251">SUM(BE150/4)</f>
        <v>0.70618279569892473</v>
      </c>
      <c r="BF151" s="192">
        <f t="shared" ref="BF151" si="252">SUM(BF150/4)</f>
        <v>0.71792214357937312</v>
      </c>
      <c r="BG151" s="189"/>
      <c r="BH151" s="190"/>
    </row>
    <row r="152" spans="1:60" ht="20.85" customHeight="1" x14ac:dyDescent="0.45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50"/>
      <c r="M152" s="150"/>
      <c r="N152" s="150"/>
      <c r="O152" s="150"/>
      <c r="Q152"/>
      <c r="R152" s="76"/>
      <c r="S152" s="213" t="s">
        <v>57</v>
      </c>
      <c r="T152" s="214"/>
      <c r="U152" s="122">
        <f>$AC$115</f>
        <v>3.0552763819095476</v>
      </c>
      <c r="V152" s="122">
        <f>$AC$116</f>
        <v>3.016990291262136</v>
      </c>
      <c r="W152" s="122">
        <f>$AC$117</f>
        <v>3.1003649635036497</v>
      </c>
      <c r="X152" s="122">
        <f>$AC$118</f>
        <v>2.95</v>
      </c>
      <c r="Y152" s="122">
        <f>$AC$119</f>
        <v>3.0101522842639592</v>
      </c>
      <c r="Z152" s="122">
        <f>$AC$120</f>
        <v>3.2070707070707072</v>
      </c>
      <c r="AA152" s="122">
        <f>$AC$121</f>
        <v>3.6857798165137616</v>
      </c>
      <c r="AB152" s="122">
        <f>$AC$122</f>
        <v>3.262057877813505</v>
      </c>
      <c r="AC152" s="177">
        <f>$AC$123</f>
        <v>3.1615056059797118</v>
      </c>
      <c r="AD152" s="120"/>
      <c r="AE152" s="70"/>
      <c r="AF152" s="76"/>
      <c r="AG152" s="217" t="s">
        <v>57</v>
      </c>
      <c r="AH152" s="218"/>
      <c r="AI152" s="122">
        <f>$AQ$115</f>
        <v>3.1326530612244898</v>
      </c>
      <c r="AJ152" s="122">
        <f>$AQ$116</f>
        <v>2.8078817733990147</v>
      </c>
      <c r="AK152" s="122">
        <f>$AQ$117</f>
        <v>3.0274725274725274</v>
      </c>
      <c r="AL152" s="122">
        <f>$AQ$118</f>
        <v>3.7462006079027357</v>
      </c>
      <c r="AM152" s="122">
        <f>$AQ$119</f>
        <v>3.8497536945812807</v>
      </c>
      <c r="AN152" s="122">
        <f>$AQ$120</f>
        <v>3.670918367346939</v>
      </c>
      <c r="AO152" s="122">
        <f>$AQ$121</f>
        <v>3.7211981566820276</v>
      </c>
      <c r="AP152" s="122">
        <f>$AQ$122</f>
        <v>3.133116883116883</v>
      </c>
      <c r="AQ152" s="177">
        <f>$AQ$123</f>
        <v>3.3851948051948053</v>
      </c>
      <c r="AR152" s="120"/>
      <c r="AS152" s="70"/>
      <c r="AT152"/>
      <c r="AU152" s="76"/>
      <c r="AV152" s="213" t="s">
        <v>57</v>
      </c>
      <c r="AW152" s="214"/>
      <c r="AX152" s="137">
        <f>$BF$115</f>
        <v>3.0936708860759494</v>
      </c>
      <c r="AY152" s="137">
        <f>$BF$116</f>
        <v>2.91320293398533</v>
      </c>
      <c r="AZ152" s="137">
        <f>$BF$117</f>
        <v>3.0639853747714807</v>
      </c>
      <c r="BA152" s="137">
        <f>$BF$118</f>
        <v>3.3873121869782969</v>
      </c>
      <c r="BB152" s="137">
        <f>$BF$119</f>
        <v>3.4362499999999998</v>
      </c>
      <c r="BC152" s="137">
        <f>$BF$120</f>
        <v>3.4378172588832485</v>
      </c>
      <c r="BD152" s="137">
        <f>$BF$121</f>
        <v>3.703448275862069</v>
      </c>
      <c r="BE152" s="137">
        <f>$BF$122</f>
        <v>3.1978998384491115</v>
      </c>
      <c r="BF152" s="179">
        <f>$BF$123</f>
        <v>3.2748815165876777</v>
      </c>
      <c r="BG152" s="120"/>
      <c r="BH152" s="70"/>
    </row>
    <row r="153" spans="1:60" s="187" customFormat="1" ht="20.85" customHeight="1" x14ac:dyDescent="0.45">
      <c r="A153" s="185"/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6"/>
      <c r="M153" s="186"/>
      <c r="N153" s="186"/>
      <c r="O153" s="186"/>
      <c r="R153" s="188"/>
      <c r="S153" s="215"/>
      <c r="T153" s="216"/>
      <c r="U153" s="180">
        <f>SUM(U152/4)</f>
        <v>0.76381909547738691</v>
      </c>
      <c r="V153" s="180">
        <f t="shared" ref="V153" si="253">SUM(V152/4)</f>
        <v>0.75424757281553401</v>
      </c>
      <c r="W153" s="180">
        <f t="shared" ref="W153" si="254">SUM(W152/4)</f>
        <v>0.77509124087591241</v>
      </c>
      <c r="X153" s="180">
        <f t="shared" ref="X153" si="255">SUM(X152/4)</f>
        <v>0.73750000000000004</v>
      </c>
      <c r="Y153" s="180">
        <f t="shared" ref="Y153" si="256">SUM(Y152/4)</f>
        <v>0.7525380710659898</v>
      </c>
      <c r="Z153" s="180">
        <f t="shared" ref="Z153" si="257">SUM(Z152/4)</f>
        <v>0.8017676767676768</v>
      </c>
      <c r="AA153" s="180">
        <f t="shared" ref="AA153" si="258">SUM(AA152/4)</f>
        <v>0.92144495412844041</v>
      </c>
      <c r="AB153" s="180">
        <f t="shared" ref="AB153" si="259">SUM(AB152/4)</f>
        <v>0.81551446945337625</v>
      </c>
      <c r="AC153" s="181">
        <f t="shared" ref="AC153" si="260">SUM(AC152/4)</f>
        <v>0.79037640149492794</v>
      </c>
      <c r="AD153" s="189"/>
      <c r="AE153" s="190"/>
      <c r="AF153" s="188"/>
      <c r="AG153" s="217"/>
      <c r="AH153" s="218"/>
      <c r="AI153" s="180">
        <f>SUM(AI152/4)</f>
        <v>0.78316326530612246</v>
      </c>
      <c r="AJ153" s="180">
        <f t="shared" ref="AJ153" si="261">SUM(AJ152/4)</f>
        <v>0.70197044334975367</v>
      </c>
      <c r="AK153" s="180">
        <f t="shared" ref="AK153" si="262">SUM(AK152/4)</f>
        <v>0.75686813186813184</v>
      </c>
      <c r="AL153" s="180">
        <f t="shared" ref="AL153" si="263">SUM(AL152/4)</f>
        <v>0.93655015197568392</v>
      </c>
      <c r="AM153" s="180">
        <f t="shared" ref="AM153" si="264">SUM(AM152/4)</f>
        <v>0.96243842364532017</v>
      </c>
      <c r="AN153" s="180">
        <f t="shared" ref="AN153" si="265">SUM(AN152/4)</f>
        <v>0.91772959183673475</v>
      </c>
      <c r="AO153" s="180">
        <f t="shared" ref="AO153" si="266">SUM(AO152/4)</f>
        <v>0.9302995391705069</v>
      </c>
      <c r="AP153" s="180">
        <f t="shared" ref="AP153" si="267">SUM(AP152/4)</f>
        <v>0.78327922077922074</v>
      </c>
      <c r="AQ153" s="181">
        <f t="shared" ref="AQ153" si="268">SUM(AQ152/4)</f>
        <v>0.84629870129870133</v>
      </c>
      <c r="AR153" s="189"/>
      <c r="AS153" s="190"/>
      <c r="AU153" s="188"/>
      <c r="AV153" s="215"/>
      <c r="AW153" s="216"/>
      <c r="AX153" s="191">
        <f>SUM(AX152/4)</f>
        <v>0.77341772151898736</v>
      </c>
      <c r="AY153" s="191">
        <f t="shared" ref="AY153" si="269">SUM(AY152/4)</f>
        <v>0.72830073349633251</v>
      </c>
      <c r="AZ153" s="191">
        <f t="shared" ref="AZ153" si="270">SUM(AZ152/4)</f>
        <v>0.76599634369287017</v>
      </c>
      <c r="BA153" s="191">
        <f t="shared" ref="BA153" si="271">SUM(BA152/4)</f>
        <v>0.84682804674457424</v>
      </c>
      <c r="BB153" s="191">
        <f t="shared" ref="BB153" si="272">SUM(BB152/4)</f>
        <v>0.85906249999999995</v>
      </c>
      <c r="BC153" s="191">
        <f t="shared" ref="BC153" si="273">SUM(BC152/4)</f>
        <v>0.85945431472081213</v>
      </c>
      <c r="BD153" s="191">
        <f t="shared" ref="BD153" si="274">SUM(BD152/4)</f>
        <v>0.92586206896551726</v>
      </c>
      <c r="BE153" s="191">
        <f t="shared" ref="BE153" si="275">SUM(BE152/4)</f>
        <v>0.79947495961227788</v>
      </c>
      <c r="BF153" s="192">
        <f t="shared" ref="BF153" si="276">SUM(BF152/4)</f>
        <v>0.81872037914691942</v>
      </c>
      <c r="BG153" s="189"/>
      <c r="BH153" s="190"/>
    </row>
    <row r="154" spans="1:60" ht="20.85" customHeight="1" x14ac:dyDescent="0.45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50"/>
      <c r="M154" s="150"/>
      <c r="N154" s="150"/>
      <c r="O154" s="150"/>
      <c r="Q154"/>
      <c r="R154" s="76"/>
      <c r="S154" s="213" t="s">
        <v>7</v>
      </c>
      <c r="T154" s="214"/>
      <c r="U154" s="122">
        <f>$AC$174</f>
        <v>2.7455197132616487</v>
      </c>
      <c r="V154" s="122">
        <f>$AC$196</f>
        <v>2.6036184210526314</v>
      </c>
      <c r="W154" s="122">
        <f>$AC$218</f>
        <v>2.8392732354996504</v>
      </c>
      <c r="X154" s="122">
        <f>$AC$240</f>
        <v>3.1143181818181818</v>
      </c>
      <c r="Y154" s="122">
        <f>$AC$262</f>
        <v>3.0876865671641789</v>
      </c>
      <c r="Z154" s="122">
        <f>$AC$284</f>
        <v>3.143939393939394</v>
      </c>
      <c r="AA154" s="122">
        <f>$AC$306</f>
        <v>3.334016393442623</v>
      </c>
      <c r="AB154" s="122">
        <f>$AC$328</f>
        <v>2.8623984710941235</v>
      </c>
      <c r="AC154" s="177">
        <f>$AC$335</f>
        <v>2.9648632375709618</v>
      </c>
      <c r="AD154" s="120"/>
      <c r="AE154" s="70"/>
      <c r="AF154" s="76"/>
      <c r="AG154" s="217" t="s">
        <v>7</v>
      </c>
      <c r="AH154" s="218"/>
      <c r="AI154" s="122">
        <f>$AQ$174</f>
        <v>2.7038327526132404</v>
      </c>
      <c r="AJ154" s="122">
        <f>$AQ$196</f>
        <v>2.4883116883116885</v>
      </c>
      <c r="AK154" s="122">
        <f>$AQ$218</f>
        <v>2.8364820846905539</v>
      </c>
      <c r="AL154" s="122">
        <f>$AQ$240</f>
        <v>3.2712697734074392</v>
      </c>
      <c r="AM154" s="122">
        <f>$AQ$262</f>
        <v>3.432569116655428</v>
      </c>
      <c r="AN154" s="122">
        <f>$AQ$284</f>
        <v>3.1087649402390438</v>
      </c>
      <c r="AO154" s="122">
        <f>$AQ$306</f>
        <v>3.4015957446808511</v>
      </c>
      <c r="AP154" s="122">
        <f>$AQ$328</f>
        <v>2.7325383304940374</v>
      </c>
      <c r="AQ154" s="177">
        <f>$AQ$335</f>
        <v>3.018002372077262</v>
      </c>
      <c r="AR154" s="120"/>
      <c r="AS154" s="70"/>
      <c r="AT154"/>
      <c r="AU154" s="76"/>
      <c r="AV154" s="217" t="s">
        <v>7</v>
      </c>
      <c r="AW154" s="218"/>
      <c r="AX154" s="137">
        <f>$BF$174</f>
        <v>2.7243816254416959</v>
      </c>
      <c r="AY154" s="137">
        <f>$BF$196</f>
        <v>2.5474483340362717</v>
      </c>
      <c r="AZ154" s="137">
        <f>$BF$218</f>
        <v>2.8378287255563048</v>
      </c>
      <c r="BA154" s="137">
        <f>$BF$240</f>
        <v>3.1951971799955938</v>
      </c>
      <c r="BB154" s="137">
        <f>$BF$262</f>
        <v>3.2688629117959618</v>
      </c>
      <c r="BC154" s="137">
        <f>$BF$284</f>
        <v>3.1263451574332404</v>
      </c>
      <c r="BD154" s="137">
        <f>$BF$306</f>
        <v>3.3702471482889735</v>
      </c>
      <c r="BE154" s="137">
        <f>$BF$328</f>
        <v>2.8030617540217957</v>
      </c>
      <c r="BF154" s="179">
        <f>$BF$335</f>
        <v>2.9916346564233889</v>
      </c>
      <c r="BG154" s="120"/>
      <c r="BH154" s="70"/>
    </row>
    <row r="155" spans="1:60" s="187" customFormat="1" ht="20.85" customHeight="1" thickBot="1" x14ac:dyDescent="0.5">
      <c r="A155" s="185"/>
      <c r="B155" s="185"/>
      <c r="C155" s="185"/>
      <c r="D155" s="185"/>
      <c r="E155" s="185"/>
      <c r="F155" s="185"/>
      <c r="G155" s="185"/>
      <c r="H155" s="185"/>
      <c r="I155" s="185"/>
      <c r="J155" s="185"/>
      <c r="K155" s="185"/>
      <c r="L155" s="186"/>
      <c r="M155" s="186"/>
      <c r="N155" s="186"/>
      <c r="O155" s="186"/>
      <c r="R155" s="188"/>
      <c r="S155" s="372"/>
      <c r="T155" s="373"/>
      <c r="U155" s="183">
        <f>SUM(U154/4)</f>
        <v>0.68637992831541217</v>
      </c>
      <c r="V155" s="183">
        <f t="shared" ref="V155" si="277">SUM(V154/4)</f>
        <v>0.65090460526315785</v>
      </c>
      <c r="W155" s="183">
        <f t="shared" ref="W155" si="278">SUM(W154/4)</f>
        <v>0.7098183088749126</v>
      </c>
      <c r="X155" s="183">
        <f t="shared" ref="X155" si="279">SUM(X154/4)</f>
        <v>0.77857954545454544</v>
      </c>
      <c r="Y155" s="183">
        <f t="shared" ref="Y155" si="280">SUM(Y154/4)</f>
        <v>0.77192164179104472</v>
      </c>
      <c r="Z155" s="183">
        <f t="shared" ref="Z155" si="281">SUM(Z154/4)</f>
        <v>0.78598484848484851</v>
      </c>
      <c r="AA155" s="183">
        <f t="shared" ref="AA155" si="282">SUM(AA154/4)</f>
        <v>0.83350409836065575</v>
      </c>
      <c r="AB155" s="183">
        <f t="shared" ref="AB155" si="283">SUM(AB154/4)</f>
        <v>0.71559961777353087</v>
      </c>
      <c r="AC155" s="184">
        <f t="shared" ref="AC155" si="284">SUM(AC154/4)</f>
        <v>0.74121580939274045</v>
      </c>
      <c r="AD155" s="189"/>
      <c r="AE155" s="190"/>
      <c r="AF155" s="188"/>
      <c r="AG155" s="219"/>
      <c r="AH155" s="220"/>
      <c r="AI155" s="183">
        <f>SUM(AI154/4)</f>
        <v>0.6759581881533101</v>
      </c>
      <c r="AJ155" s="183">
        <f t="shared" ref="AJ155" si="285">SUM(AJ154/4)</f>
        <v>0.62207792207792212</v>
      </c>
      <c r="AK155" s="183">
        <f t="shared" ref="AK155" si="286">SUM(AK154/4)</f>
        <v>0.70912052117263846</v>
      </c>
      <c r="AL155" s="183">
        <f t="shared" ref="AL155" si="287">SUM(AL154/4)</f>
        <v>0.8178174433518598</v>
      </c>
      <c r="AM155" s="183">
        <f t="shared" ref="AM155" si="288">SUM(AM154/4)</f>
        <v>0.85814227916385699</v>
      </c>
      <c r="AN155" s="183">
        <f t="shared" ref="AN155" si="289">SUM(AN154/4)</f>
        <v>0.77719123505976095</v>
      </c>
      <c r="AO155" s="183">
        <f t="shared" ref="AO155" si="290">SUM(AO154/4)</f>
        <v>0.85039893617021278</v>
      </c>
      <c r="AP155" s="183">
        <f t="shared" ref="AP155" si="291">SUM(AP154/4)</f>
        <v>0.68313458262350935</v>
      </c>
      <c r="AQ155" s="184">
        <f t="shared" ref="AQ155" si="292">SUM(AQ154/4)</f>
        <v>0.75450059301931549</v>
      </c>
      <c r="AR155" s="189"/>
      <c r="AS155" s="190"/>
      <c r="AU155" s="188"/>
      <c r="AV155" s="219"/>
      <c r="AW155" s="220"/>
      <c r="AX155" s="193">
        <f>SUM(AX154/4)</f>
        <v>0.68109540636042398</v>
      </c>
      <c r="AY155" s="193">
        <f t="shared" ref="AY155" si="293">SUM(AY154/4)</f>
        <v>0.63686208350906792</v>
      </c>
      <c r="AZ155" s="193">
        <f t="shared" ref="AZ155" si="294">SUM(AZ154/4)</f>
        <v>0.70945718138907621</v>
      </c>
      <c r="BA155" s="193">
        <f t="shared" ref="BA155" si="295">SUM(BA154/4)</f>
        <v>0.79879929499889846</v>
      </c>
      <c r="BB155" s="193">
        <f t="shared" ref="BB155" si="296">SUM(BB154/4)</f>
        <v>0.81721572794899044</v>
      </c>
      <c r="BC155" s="193">
        <f t="shared" ref="BC155" si="297">SUM(BC154/4)</f>
        <v>0.78158628935831009</v>
      </c>
      <c r="BD155" s="193">
        <f t="shared" ref="BD155" si="298">SUM(BD154/4)</f>
        <v>0.84256178707224338</v>
      </c>
      <c r="BE155" s="193">
        <f t="shared" ref="BE155" si="299">SUM(BE154/4)</f>
        <v>0.70076543850544892</v>
      </c>
      <c r="BF155" s="194">
        <f t="shared" ref="BF155" si="300">SUM(BF154/4)</f>
        <v>0.74790866410584722</v>
      </c>
      <c r="BG155" s="189"/>
      <c r="BH155" s="190"/>
    </row>
    <row r="156" spans="1:60" ht="21" customHeight="1" x14ac:dyDescent="0.2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50"/>
      <c r="M156" s="150"/>
      <c r="N156" s="150"/>
      <c r="O156" s="150"/>
      <c r="Q156" s="241" t="s">
        <v>68</v>
      </c>
      <c r="R156" s="241"/>
      <c r="S156" s="241"/>
      <c r="T156" s="241"/>
      <c r="U156" s="241"/>
      <c r="V156" s="241"/>
      <c r="W156" s="241"/>
      <c r="X156" s="241"/>
      <c r="Y156" s="241"/>
      <c r="Z156" s="241"/>
      <c r="AA156" s="241"/>
      <c r="AB156" s="241"/>
      <c r="AC156" s="241"/>
      <c r="AD156" s="241"/>
      <c r="AE156" s="241" t="s">
        <v>71</v>
      </c>
      <c r="AF156" s="241"/>
      <c r="AG156" s="241"/>
      <c r="AH156" s="241"/>
      <c r="AI156" s="241"/>
      <c r="AJ156" s="241"/>
      <c r="AK156" s="241"/>
      <c r="AL156" s="241"/>
      <c r="AM156" s="241"/>
      <c r="AN156" s="241"/>
      <c r="AO156" s="241"/>
      <c r="AP156" s="241"/>
      <c r="AQ156" s="241"/>
      <c r="AR156" s="241"/>
      <c r="AT156" s="241" t="s">
        <v>72</v>
      </c>
      <c r="AU156" s="241"/>
      <c r="AV156" s="241"/>
      <c r="AW156" s="241"/>
      <c r="AX156" s="241"/>
      <c r="AY156" s="241"/>
      <c r="AZ156" s="241"/>
      <c r="BA156" s="241"/>
      <c r="BB156" s="241"/>
      <c r="BC156" s="241"/>
      <c r="BD156" s="241"/>
      <c r="BE156" s="241"/>
      <c r="BF156" s="241"/>
      <c r="BG156" s="241"/>
    </row>
    <row r="157" spans="1:60" ht="21" customHeight="1" thickBot="1" x14ac:dyDescent="0.25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50"/>
      <c r="M157" s="150"/>
      <c r="N157" s="150"/>
      <c r="O157" s="150"/>
      <c r="Q157" s="242" t="s">
        <v>18</v>
      </c>
      <c r="R157" s="242"/>
      <c r="S157" s="242"/>
      <c r="T157" s="242"/>
      <c r="U157" s="242"/>
      <c r="V157" s="242"/>
      <c r="W157" s="242"/>
      <c r="X157" s="242"/>
      <c r="Y157" s="242"/>
      <c r="Z157" s="242"/>
      <c r="AA157" s="242"/>
      <c r="AB157" s="242"/>
      <c r="AC157" s="242"/>
      <c r="AD157" s="242"/>
      <c r="AE157" s="242" t="s">
        <v>18</v>
      </c>
      <c r="AF157" s="242"/>
      <c r="AG157" s="242"/>
      <c r="AH157" s="242"/>
      <c r="AI157" s="242"/>
      <c r="AJ157" s="242"/>
      <c r="AK157" s="242"/>
      <c r="AL157" s="242"/>
      <c r="AM157" s="242"/>
      <c r="AN157" s="242"/>
      <c r="AO157" s="242"/>
      <c r="AP157" s="242"/>
      <c r="AQ157" s="242"/>
      <c r="AR157" s="242"/>
      <c r="AT157" s="242" t="s">
        <v>18</v>
      </c>
      <c r="AU157" s="242"/>
      <c r="AV157" s="242"/>
      <c r="AW157" s="242"/>
      <c r="AX157" s="242"/>
      <c r="AY157" s="242"/>
      <c r="AZ157" s="242"/>
      <c r="BA157" s="242"/>
      <c r="BB157" s="242"/>
      <c r="BC157" s="242"/>
      <c r="BD157" s="242"/>
      <c r="BE157" s="242"/>
      <c r="BF157" s="242"/>
      <c r="BG157" s="242"/>
    </row>
    <row r="158" spans="1:60" ht="21.75" customHeight="1" thickBot="1" x14ac:dyDescent="0.25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50"/>
      <c r="M158" s="150"/>
      <c r="N158" s="150"/>
      <c r="O158" s="150"/>
      <c r="Q158" s="385" t="s">
        <v>8</v>
      </c>
      <c r="R158" s="383" t="s">
        <v>17</v>
      </c>
      <c r="S158" s="381" t="s">
        <v>32</v>
      </c>
      <c r="T158" s="382"/>
      <c r="U158" s="369" t="s">
        <v>76</v>
      </c>
      <c r="V158" s="265"/>
      <c r="W158" s="265"/>
      <c r="X158" s="265"/>
      <c r="Y158" s="265"/>
      <c r="Z158" s="265"/>
      <c r="AA158" s="380"/>
      <c r="AB158" s="378" t="s">
        <v>75</v>
      </c>
      <c r="AC158" s="315" t="s">
        <v>7</v>
      </c>
      <c r="AD158" s="295" t="s">
        <v>30</v>
      </c>
      <c r="AE158" s="243" t="s">
        <v>8</v>
      </c>
      <c r="AF158" s="320" t="s">
        <v>17</v>
      </c>
      <c r="AG158" s="245" t="s">
        <v>32</v>
      </c>
      <c r="AH158" s="246"/>
      <c r="AI158" s="247" t="s">
        <v>76</v>
      </c>
      <c r="AJ158" s="248"/>
      <c r="AK158" s="248"/>
      <c r="AL158" s="248"/>
      <c r="AM158" s="248"/>
      <c r="AN158" s="248"/>
      <c r="AO158" s="248"/>
      <c r="AP158" s="249" t="s">
        <v>75</v>
      </c>
      <c r="AQ158" s="251" t="s">
        <v>7</v>
      </c>
      <c r="AR158" s="295" t="s">
        <v>30</v>
      </c>
      <c r="AT158" s="243" t="s">
        <v>8</v>
      </c>
      <c r="AU158" s="320" t="s">
        <v>17</v>
      </c>
      <c r="AV158" s="245" t="s">
        <v>32</v>
      </c>
      <c r="AW158" s="246"/>
      <c r="AX158" s="247" t="s">
        <v>76</v>
      </c>
      <c r="AY158" s="248"/>
      <c r="AZ158" s="248"/>
      <c r="BA158" s="248"/>
      <c r="BB158" s="248"/>
      <c r="BC158" s="248"/>
      <c r="BD158" s="248"/>
      <c r="BE158" s="249" t="s">
        <v>75</v>
      </c>
      <c r="BF158" s="251" t="s">
        <v>7</v>
      </c>
      <c r="BG158" s="295" t="s">
        <v>30</v>
      </c>
    </row>
    <row r="159" spans="1:60" ht="21" customHeight="1" thickBot="1" x14ac:dyDescent="0.25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50"/>
      <c r="M159" s="150"/>
      <c r="N159" s="150"/>
      <c r="O159" s="150"/>
      <c r="Q159" s="386"/>
      <c r="R159" s="384"/>
      <c r="S159" s="47" t="s">
        <v>9</v>
      </c>
      <c r="T159" s="48">
        <v>0</v>
      </c>
      <c r="U159" s="13">
        <v>1</v>
      </c>
      <c r="V159" s="11">
        <v>1.5</v>
      </c>
      <c r="W159" s="11">
        <v>2</v>
      </c>
      <c r="X159" s="12">
        <v>2.5</v>
      </c>
      <c r="Y159" s="13">
        <v>3</v>
      </c>
      <c r="Z159" s="11">
        <v>3.5</v>
      </c>
      <c r="AA159" s="12">
        <v>4</v>
      </c>
      <c r="AB159" s="379"/>
      <c r="AC159" s="316"/>
      <c r="AD159" s="296"/>
      <c r="AE159" s="244"/>
      <c r="AF159" s="321"/>
      <c r="AG159" s="47" t="s">
        <v>9</v>
      </c>
      <c r="AH159" s="48">
        <v>0</v>
      </c>
      <c r="AI159" s="13">
        <v>1</v>
      </c>
      <c r="AJ159" s="11">
        <v>1.5</v>
      </c>
      <c r="AK159" s="11">
        <v>2</v>
      </c>
      <c r="AL159" s="12">
        <v>2.5</v>
      </c>
      <c r="AM159" s="13">
        <v>3</v>
      </c>
      <c r="AN159" s="11">
        <v>3.5</v>
      </c>
      <c r="AO159" s="12">
        <v>4</v>
      </c>
      <c r="AP159" s="250"/>
      <c r="AQ159" s="339"/>
      <c r="AR159" s="296"/>
      <c r="AT159" s="244"/>
      <c r="AU159" s="321"/>
      <c r="AV159" s="47" t="s">
        <v>9</v>
      </c>
      <c r="AW159" s="48">
        <v>0</v>
      </c>
      <c r="AX159" s="13">
        <v>1</v>
      </c>
      <c r="AY159" s="11">
        <v>1.5</v>
      </c>
      <c r="AZ159" s="11">
        <v>2</v>
      </c>
      <c r="BA159" s="12">
        <v>2.5</v>
      </c>
      <c r="BB159" s="13">
        <v>3</v>
      </c>
      <c r="BC159" s="11">
        <v>3.5</v>
      </c>
      <c r="BD159" s="12">
        <v>4</v>
      </c>
      <c r="BE159" s="250"/>
      <c r="BF159" s="339"/>
      <c r="BG159" s="296"/>
    </row>
    <row r="160" spans="1:60" ht="21" customHeight="1" x14ac:dyDescent="0.2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50"/>
      <c r="M160" s="150"/>
      <c r="N160" s="150"/>
      <c r="O160" s="150"/>
      <c r="Q160" s="395" t="s">
        <v>2</v>
      </c>
      <c r="R160" s="65" t="s">
        <v>12</v>
      </c>
      <c r="S160" s="14">
        <f t="shared" ref="S160:AA160" si="301">C4</f>
        <v>1</v>
      </c>
      <c r="T160" s="15">
        <f t="shared" si="301"/>
        <v>0</v>
      </c>
      <c r="U160" s="14">
        <f t="shared" si="301"/>
        <v>6</v>
      </c>
      <c r="V160" s="17">
        <f t="shared" si="301"/>
        <v>12</v>
      </c>
      <c r="W160" s="17">
        <f t="shared" si="301"/>
        <v>20</v>
      </c>
      <c r="X160" s="15">
        <f t="shared" si="301"/>
        <v>15</v>
      </c>
      <c r="Y160" s="14">
        <f t="shared" si="301"/>
        <v>29</v>
      </c>
      <c r="Z160" s="17">
        <f t="shared" si="301"/>
        <v>18</v>
      </c>
      <c r="AA160" s="15">
        <f t="shared" si="301"/>
        <v>47</v>
      </c>
      <c r="AB160" s="65">
        <f t="shared" ref="AB160:AB162" si="302">SUM(S160:AA160)</f>
        <v>148</v>
      </c>
      <c r="AC160" s="71">
        <f>SUM((T159*T160)+(U159*U160)+(V159*V160)+(W159*W160)+(X159*X160)+(Y159*Y160)+(Z159*Z160)+(AA159*AA160))/(T160+U160+V160+W160+X160+Y160+Z160+AA160)</f>
        <v>2.989795918367347</v>
      </c>
      <c r="AD160" s="74">
        <f>SUM(AC160/4*100)</f>
        <v>74.744897959183675</v>
      </c>
      <c r="AE160" s="221" t="s">
        <v>2</v>
      </c>
      <c r="AF160" s="60" t="s">
        <v>12</v>
      </c>
      <c r="AG160" s="14">
        <f t="shared" ref="AG160:AO160" si="303">AG5</f>
        <v>0</v>
      </c>
      <c r="AH160" s="15">
        <f t="shared" si="303"/>
        <v>4</v>
      </c>
      <c r="AI160" s="14">
        <f t="shared" si="303"/>
        <v>33</v>
      </c>
      <c r="AJ160" s="17">
        <f t="shared" si="303"/>
        <v>21</v>
      </c>
      <c r="AK160" s="17">
        <f t="shared" si="303"/>
        <v>48</v>
      </c>
      <c r="AL160" s="15">
        <f t="shared" si="303"/>
        <v>33</v>
      </c>
      <c r="AM160" s="14">
        <f t="shared" si="303"/>
        <v>58</v>
      </c>
      <c r="AN160" s="17">
        <f t="shared" si="303"/>
        <v>31</v>
      </c>
      <c r="AO160" s="15">
        <f t="shared" si="303"/>
        <v>62</v>
      </c>
      <c r="AP160" s="65">
        <f t="shared" ref="AP160:AP162" si="304">SUM(AG160:AO160)</f>
        <v>290</v>
      </c>
      <c r="AQ160" s="71">
        <f>SUM((AH159*AH160)+(AI159*AI160)+(AJ159*AJ160)+(AK159*AK160)+(AL159*AL160)+(AM159*AM160)+(AN159*AN160)+(AO159*AO160))/(AH160+AI160+AJ160+AK160+AL160+AM160+AN160+AO160)</f>
        <v>2.6672413793103447</v>
      </c>
      <c r="AR160" s="74">
        <f>SUM(AQ160/4*100)</f>
        <v>66.681034482758619</v>
      </c>
      <c r="AT160" s="221" t="s">
        <v>2</v>
      </c>
      <c r="AU160" s="60" t="s">
        <v>12</v>
      </c>
      <c r="AV160" s="14">
        <f t="shared" ref="AV160:BD162" si="305">SUM(S160+AG160)</f>
        <v>1</v>
      </c>
      <c r="AW160" s="15">
        <f t="shared" si="305"/>
        <v>4</v>
      </c>
      <c r="AX160" s="14">
        <f t="shared" si="305"/>
        <v>39</v>
      </c>
      <c r="AY160" s="17">
        <f t="shared" si="305"/>
        <v>33</v>
      </c>
      <c r="AZ160" s="17">
        <f t="shared" si="305"/>
        <v>68</v>
      </c>
      <c r="BA160" s="15">
        <f t="shared" si="305"/>
        <v>48</v>
      </c>
      <c r="BB160" s="14">
        <f t="shared" si="305"/>
        <v>87</v>
      </c>
      <c r="BC160" s="17">
        <f t="shared" si="305"/>
        <v>49</v>
      </c>
      <c r="BD160" s="15">
        <f t="shared" si="305"/>
        <v>109</v>
      </c>
      <c r="BE160" s="65">
        <f t="shared" ref="BE160:BE162" si="306">SUM(AV160:BD160)</f>
        <v>438</v>
      </c>
      <c r="BF160" s="71">
        <f>SUM((AW159*AW160)+(AX159*AX160)+(AY159*AY160)+(AZ159*AZ160)+(BA159*BA160)+(BB159*BB160)+(BC159*BC160)+(BD159*BD160))/(AW160+AX160+AY160+AZ160+BA160+BB160+BC160+BD160)</f>
        <v>2.7757437070938216</v>
      </c>
      <c r="BG160" s="74">
        <f>SUM(BF160/4*100)</f>
        <v>69.393592677345538</v>
      </c>
    </row>
    <row r="161" spans="1:59" ht="21" customHeight="1" x14ac:dyDescent="0.2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50"/>
      <c r="M161" s="150"/>
      <c r="N161" s="150"/>
      <c r="O161" s="150"/>
      <c r="Q161" s="396"/>
      <c r="R161" s="66" t="s">
        <v>13</v>
      </c>
      <c r="S161" s="18">
        <f t="shared" ref="S161:AA161" si="307">S27</f>
        <v>0</v>
      </c>
      <c r="T161" s="19">
        <f t="shared" si="307"/>
        <v>3</v>
      </c>
      <c r="U161" s="18">
        <f t="shared" si="307"/>
        <v>15</v>
      </c>
      <c r="V161" s="38">
        <f t="shared" si="307"/>
        <v>4</v>
      </c>
      <c r="W161" s="38">
        <f t="shared" si="307"/>
        <v>11</v>
      </c>
      <c r="X161" s="19">
        <f t="shared" si="307"/>
        <v>19</v>
      </c>
      <c r="Y161" s="18">
        <f t="shared" si="307"/>
        <v>15</v>
      </c>
      <c r="Z161" s="38">
        <f t="shared" si="307"/>
        <v>15</v>
      </c>
      <c r="AA161" s="19">
        <f t="shared" si="307"/>
        <v>33</v>
      </c>
      <c r="AB161" s="66">
        <f t="shared" si="302"/>
        <v>115</v>
      </c>
      <c r="AC161" s="72">
        <f>SUM((T159*T161)+(U159*U161)+(V159*V161)+(W159*W161)+(X159*X161)+(Y159*Y161)+(Z159*Z161)+(AA159*AA161))/(T161+U161+V161+W161+X161+Y161+Z161+AA161)</f>
        <v>2.7826086956521738</v>
      </c>
      <c r="AD161" s="69">
        <f t="shared" ref="AD161:AD162" si="308">SUM(AC161/4*100)</f>
        <v>69.565217391304344</v>
      </c>
      <c r="AE161" s="221"/>
      <c r="AF161" s="61" t="s">
        <v>13</v>
      </c>
      <c r="AG161" s="18">
        <f t="shared" ref="AG161:AO161" si="309">AG27</f>
        <v>0</v>
      </c>
      <c r="AH161" s="19">
        <f t="shared" si="309"/>
        <v>1</v>
      </c>
      <c r="AI161" s="18">
        <f t="shared" si="309"/>
        <v>13</v>
      </c>
      <c r="AJ161" s="38">
        <f t="shared" si="309"/>
        <v>6</v>
      </c>
      <c r="AK161" s="38">
        <f t="shared" si="309"/>
        <v>27</v>
      </c>
      <c r="AL161" s="19">
        <f t="shared" si="309"/>
        <v>14</v>
      </c>
      <c r="AM161" s="18">
        <f t="shared" si="309"/>
        <v>23</v>
      </c>
      <c r="AN161" s="38">
        <f t="shared" si="309"/>
        <v>8</v>
      </c>
      <c r="AO161" s="19">
        <f t="shared" si="309"/>
        <v>16</v>
      </c>
      <c r="AP161" s="66">
        <f t="shared" si="304"/>
        <v>108</v>
      </c>
      <c r="AQ161" s="72">
        <f>SUM((AH159*AH161)+(AI159*AI161)+(AJ159*AJ161)+(AK159*AK161)+(AL159*AL161)+(AM159*AM161)+(AN159*AN161)+(AO159*AO161))/(AH161+AI161+AJ161+AK161+AL161+AM161+AN161+AO161)</f>
        <v>2.5185185185185186</v>
      </c>
      <c r="AR161" s="69">
        <f t="shared" ref="AR161:AR162" si="310">SUM(AQ161/4*100)</f>
        <v>62.962962962962962</v>
      </c>
      <c r="AT161" s="221"/>
      <c r="AU161" s="61" t="s">
        <v>13</v>
      </c>
      <c r="AV161" s="18">
        <f t="shared" si="305"/>
        <v>0</v>
      </c>
      <c r="AW161" s="19">
        <f t="shared" si="305"/>
        <v>4</v>
      </c>
      <c r="AX161" s="18">
        <f t="shared" si="305"/>
        <v>28</v>
      </c>
      <c r="AY161" s="38">
        <f t="shared" si="305"/>
        <v>10</v>
      </c>
      <c r="AZ161" s="38">
        <f t="shared" si="305"/>
        <v>38</v>
      </c>
      <c r="BA161" s="19">
        <f t="shared" si="305"/>
        <v>33</v>
      </c>
      <c r="BB161" s="18">
        <f t="shared" si="305"/>
        <v>38</v>
      </c>
      <c r="BC161" s="38">
        <f t="shared" si="305"/>
        <v>23</v>
      </c>
      <c r="BD161" s="19">
        <f t="shared" si="305"/>
        <v>49</v>
      </c>
      <c r="BE161" s="66">
        <f t="shared" si="306"/>
        <v>223</v>
      </c>
      <c r="BF161" s="72">
        <f>SUM((AW159*AW161)+(AX159*AX161)+(AY159*AY161)+(AZ159*AZ161)+(BA159*BA161)+(BB159*BB161)+(BC159*BC161)+(BD159*BD161))/(AW161+AX161+AY161+AZ161+BA161+BB161+BC161+BD161)</f>
        <v>2.6547085201793723</v>
      </c>
      <c r="BG161" s="69">
        <f t="shared" ref="BG161:BG169" si="311">SUM(BF161/4*100)</f>
        <v>66.367713004484301</v>
      </c>
    </row>
    <row r="162" spans="1:59" ht="21.75" customHeight="1" thickBot="1" x14ac:dyDescent="0.25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50"/>
      <c r="M162" s="150"/>
      <c r="N162" s="150"/>
      <c r="O162" s="150"/>
      <c r="Q162" s="396"/>
      <c r="R162" s="196" t="s">
        <v>0</v>
      </c>
      <c r="S162" s="24">
        <f t="shared" ref="S162:AA162" si="312">S49</f>
        <v>0</v>
      </c>
      <c r="T162" s="25">
        <f t="shared" si="312"/>
        <v>1</v>
      </c>
      <c r="U162" s="24">
        <f t="shared" si="312"/>
        <v>13</v>
      </c>
      <c r="V162" s="26">
        <f t="shared" si="312"/>
        <v>4</v>
      </c>
      <c r="W162" s="26">
        <f t="shared" si="312"/>
        <v>23</v>
      </c>
      <c r="X162" s="25">
        <f t="shared" si="312"/>
        <v>41</v>
      </c>
      <c r="Y162" s="24">
        <f t="shared" si="312"/>
        <v>35</v>
      </c>
      <c r="Z162" s="26">
        <f t="shared" si="312"/>
        <v>48</v>
      </c>
      <c r="AA162" s="25">
        <f t="shared" si="312"/>
        <v>35</v>
      </c>
      <c r="AB162" s="196">
        <f t="shared" si="302"/>
        <v>200</v>
      </c>
      <c r="AC162" s="72">
        <f>SUM((T159*T162)+(U159*U162)+(V159*V162)+(W159*W162)+(X159*X162)+(Y159*Y162)+(Z159*Z162)+(AA159*AA162))/(T162+U162+V162+W162+X162+Y162+Z162+AA162)</f>
        <v>2.9024999999999999</v>
      </c>
      <c r="AD162" s="73">
        <f t="shared" si="308"/>
        <v>72.5625</v>
      </c>
      <c r="AE162" s="221"/>
      <c r="AF162" s="62" t="s">
        <v>0</v>
      </c>
      <c r="AG162" s="24">
        <f t="shared" ref="AG162:AO162" si="313">AG49</f>
        <v>0</v>
      </c>
      <c r="AH162" s="25">
        <f t="shared" si="313"/>
        <v>0</v>
      </c>
      <c r="AI162" s="24">
        <f t="shared" si="313"/>
        <v>3</v>
      </c>
      <c r="AJ162" s="26">
        <f t="shared" si="313"/>
        <v>9</v>
      </c>
      <c r="AK162" s="26">
        <f t="shared" si="313"/>
        <v>17</v>
      </c>
      <c r="AL162" s="25">
        <f t="shared" si="313"/>
        <v>21</v>
      </c>
      <c r="AM162" s="24">
        <f t="shared" si="313"/>
        <v>28</v>
      </c>
      <c r="AN162" s="26">
        <f t="shared" si="313"/>
        <v>15</v>
      </c>
      <c r="AO162" s="25">
        <f t="shared" si="313"/>
        <v>23</v>
      </c>
      <c r="AP162" s="99">
        <f t="shared" si="304"/>
        <v>116</v>
      </c>
      <c r="AQ162" s="72">
        <f>SUM((AH159*AH162)+(AI159*AI162)+(AJ159*AJ162)+(AK159*AK162)+(AL159*AL162)+(AM159*AM162)+(AN159*AN162)+(AO159*AO162))/(AH162+AI162+AJ162+AK162+AL162+AM162+AN162+AO162)</f>
        <v>2.8577586206896552</v>
      </c>
      <c r="AR162" s="73">
        <f t="shared" si="310"/>
        <v>71.443965517241381</v>
      </c>
      <c r="AT162" s="221"/>
      <c r="AU162" s="62" t="s">
        <v>0</v>
      </c>
      <c r="AV162" s="24">
        <f t="shared" si="305"/>
        <v>0</v>
      </c>
      <c r="AW162" s="25">
        <f t="shared" si="305"/>
        <v>1</v>
      </c>
      <c r="AX162" s="24">
        <f t="shared" si="305"/>
        <v>16</v>
      </c>
      <c r="AY162" s="26">
        <f t="shared" si="305"/>
        <v>13</v>
      </c>
      <c r="AZ162" s="26">
        <f t="shared" si="305"/>
        <v>40</v>
      </c>
      <c r="BA162" s="25">
        <f t="shared" si="305"/>
        <v>62</v>
      </c>
      <c r="BB162" s="24">
        <f t="shared" si="305"/>
        <v>63</v>
      </c>
      <c r="BC162" s="26">
        <f t="shared" si="305"/>
        <v>63</v>
      </c>
      <c r="BD162" s="25">
        <f t="shared" si="305"/>
        <v>58</v>
      </c>
      <c r="BE162" s="52">
        <f t="shared" si="306"/>
        <v>316</v>
      </c>
      <c r="BF162" s="72">
        <f>SUM((AW159*AW162)+(AX159*AX162)+(AY159*AY162)+(AZ159*AZ162)+(BA159*BA162)+(BB159*BB162)+(BC159*BC162)+(BD159*BD162))/(AW162+AX162+AY162+AZ162+BA162+BB162+BC162+BD162)</f>
        <v>2.8860759493670884</v>
      </c>
      <c r="BG162" s="73">
        <f t="shared" si="311"/>
        <v>72.151898734177209</v>
      </c>
    </row>
    <row r="163" spans="1:59" ht="21" customHeight="1" x14ac:dyDescent="0.2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50"/>
      <c r="M163" s="150"/>
      <c r="N163" s="150"/>
      <c r="O163" s="150"/>
      <c r="Q163" s="396"/>
      <c r="R163" s="304" t="s">
        <v>6</v>
      </c>
      <c r="S163" s="24">
        <f>SUM(S160:S162)</f>
        <v>1</v>
      </c>
      <c r="T163" s="25">
        <f t="shared" ref="T163:AB163" si="314">SUM(T160:T162)</f>
        <v>4</v>
      </c>
      <c r="U163" s="24">
        <f t="shared" si="314"/>
        <v>34</v>
      </c>
      <c r="V163" s="26">
        <f t="shared" si="314"/>
        <v>20</v>
      </c>
      <c r="W163" s="26">
        <f t="shared" si="314"/>
        <v>54</v>
      </c>
      <c r="X163" s="25">
        <f t="shared" si="314"/>
        <v>75</v>
      </c>
      <c r="Y163" s="24">
        <f t="shared" si="314"/>
        <v>79</v>
      </c>
      <c r="Z163" s="26">
        <f t="shared" si="314"/>
        <v>81</v>
      </c>
      <c r="AA163" s="25">
        <f t="shared" si="314"/>
        <v>115</v>
      </c>
      <c r="AB163" s="304">
        <f t="shared" si="314"/>
        <v>463</v>
      </c>
      <c r="AC163" s="404">
        <f>SUM((T159*T163)+(U159*U163)+(V159*V163)+(W159*W163)+(X159*X163)+(Y159*Y163)+(Z159*Z163)+(AA159*AA163))/(T163+U163+V163+W163+X163+Y163+Z163+AA163)</f>
        <v>2.9004329004329006</v>
      </c>
      <c r="AD163" s="230">
        <f>SUM(AC163/4*100)</f>
        <v>72.510822510822521</v>
      </c>
      <c r="AE163" s="221"/>
      <c r="AF163" s="331" t="s">
        <v>6</v>
      </c>
      <c r="AG163" s="24">
        <f>SUM(AG160:AG162)</f>
        <v>0</v>
      </c>
      <c r="AH163" s="25">
        <f t="shared" ref="AH163:AP163" si="315">SUM(AH160:AH162)</f>
        <v>5</v>
      </c>
      <c r="AI163" s="24">
        <f t="shared" si="315"/>
        <v>49</v>
      </c>
      <c r="AJ163" s="26">
        <f t="shared" si="315"/>
        <v>36</v>
      </c>
      <c r="AK163" s="26">
        <f t="shared" si="315"/>
        <v>92</v>
      </c>
      <c r="AL163" s="25">
        <f t="shared" si="315"/>
        <v>68</v>
      </c>
      <c r="AM163" s="24">
        <f t="shared" si="315"/>
        <v>109</v>
      </c>
      <c r="AN163" s="26">
        <f t="shared" si="315"/>
        <v>54</v>
      </c>
      <c r="AO163" s="25">
        <f t="shared" si="315"/>
        <v>101</v>
      </c>
      <c r="AP163" s="297">
        <f t="shared" si="315"/>
        <v>514</v>
      </c>
      <c r="AQ163" s="313">
        <f>SUM((AH159*AH163)+(AI159*AI163)+(AJ159*AJ163)+(AK159*AK163)+(AL159*AL163)+(AM159*AM163)+(AN159*AN163)+(AO159*AO163))/(AH163+AI163+AJ163+AK163+AL163+AM163+AN163+AO163)</f>
        <v>2.6789883268482488</v>
      </c>
      <c r="AR163" s="231">
        <f>SUM(AQ163/4*100)</f>
        <v>66.974708171206217</v>
      </c>
      <c r="AT163" s="221"/>
      <c r="AU163" s="331" t="s">
        <v>6</v>
      </c>
      <c r="AV163" s="24">
        <f>SUM(AV160:AV162)</f>
        <v>1</v>
      </c>
      <c r="AW163" s="25">
        <f t="shared" ref="AW163:BE163" si="316">SUM(AW160:AW162)</f>
        <v>9</v>
      </c>
      <c r="AX163" s="24">
        <f t="shared" si="316"/>
        <v>83</v>
      </c>
      <c r="AY163" s="26">
        <f t="shared" si="316"/>
        <v>56</v>
      </c>
      <c r="AZ163" s="26">
        <f t="shared" si="316"/>
        <v>146</v>
      </c>
      <c r="BA163" s="25">
        <f t="shared" si="316"/>
        <v>143</v>
      </c>
      <c r="BB163" s="24">
        <f t="shared" si="316"/>
        <v>188</v>
      </c>
      <c r="BC163" s="26">
        <f t="shared" si="316"/>
        <v>135</v>
      </c>
      <c r="BD163" s="25">
        <f t="shared" si="316"/>
        <v>216</v>
      </c>
      <c r="BE163" s="297">
        <f t="shared" si="316"/>
        <v>977</v>
      </c>
      <c r="BF163" s="313">
        <f>SUM((AW159*AW163)+(AX159*AX163)+(AY159*AY163)+(AZ159*AZ163)+(BA159*BA163)+(BB159*BB163)+(BC159*BC163)+(BD159*BD163))/(AW163+AX163+AY163+AZ163+BA163+BB163+BC163+BD163)</f>
        <v>2.783811475409836</v>
      </c>
      <c r="BG163" s="231">
        <f>SUM(BF163/4*100)</f>
        <v>69.595286885245898</v>
      </c>
    </row>
    <row r="164" spans="1:59" ht="21" customHeight="1" x14ac:dyDescent="0.2">
      <c r="A164" s="119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50"/>
      <c r="M164" s="150"/>
      <c r="N164" s="150"/>
      <c r="O164" s="150"/>
      <c r="Q164" s="396"/>
      <c r="R164" s="224"/>
      <c r="S164" s="233">
        <f>SUM(S163+T163)</f>
        <v>5</v>
      </c>
      <c r="T164" s="234"/>
      <c r="U164" s="233">
        <f>SUM(U163+V163+W163+X163)</f>
        <v>183</v>
      </c>
      <c r="V164" s="235"/>
      <c r="W164" s="235"/>
      <c r="X164" s="234"/>
      <c r="Y164" s="233">
        <f>SUM(Y163+Z163+AA163)</f>
        <v>275</v>
      </c>
      <c r="Z164" s="235"/>
      <c r="AA164" s="234"/>
      <c r="AB164" s="224"/>
      <c r="AC164" s="393"/>
      <c r="AD164" s="231"/>
      <c r="AE164" s="221"/>
      <c r="AF164" s="332"/>
      <c r="AG164" s="233">
        <f>SUM(AG163+AH163)</f>
        <v>5</v>
      </c>
      <c r="AH164" s="234"/>
      <c r="AI164" s="233">
        <f>SUM(AI163+AJ163+AK163+AL163)</f>
        <v>245</v>
      </c>
      <c r="AJ164" s="235"/>
      <c r="AK164" s="235"/>
      <c r="AL164" s="234"/>
      <c r="AM164" s="233">
        <f>SUM(AM163+AN163+AO163)</f>
        <v>264</v>
      </c>
      <c r="AN164" s="235"/>
      <c r="AO164" s="234"/>
      <c r="AP164" s="298"/>
      <c r="AQ164" s="313"/>
      <c r="AR164" s="231"/>
      <c r="AT164" s="221"/>
      <c r="AU164" s="332"/>
      <c r="AV164" s="233">
        <f>SUM(AV163+AW163)</f>
        <v>10</v>
      </c>
      <c r="AW164" s="234"/>
      <c r="AX164" s="233">
        <f>SUM(AX163+AY163+AZ163+BA163)</f>
        <v>428</v>
      </c>
      <c r="AY164" s="235"/>
      <c r="AZ164" s="235"/>
      <c r="BA164" s="234"/>
      <c r="BB164" s="233">
        <f>SUM(BB163+BC163+BD163)</f>
        <v>539</v>
      </c>
      <c r="BC164" s="235"/>
      <c r="BD164" s="234"/>
      <c r="BE164" s="298"/>
      <c r="BF164" s="313"/>
      <c r="BG164" s="231"/>
    </row>
    <row r="165" spans="1:59" ht="21" customHeight="1" x14ac:dyDescent="0.2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50"/>
      <c r="M165" s="150"/>
      <c r="N165" s="150"/>
      <c r="O165" s="150"/>
      <c r="Q165" s="396"/>
      <c r="R165" s="196" t="s">
        <v>7</v>
      </c>
      <c r="S165" s="49">
        <f>SUM(S163/((AB163)-(S163)))</f>
        <v>2.1645021645021645E-3</v>
      </c>
      <c r="T165" s="50">
        <f>SUM(T163/((AB163)-(S163)))</f>
        <v>8.658008658008658E-3</v>
      </c>
      <c r="U165" s="49">
        <f>SUM(U163/((AB163)-(S163)))</f>
        <v>7.3593073593073599E-2</v>
      </c>
      <c r="V165" s="39">
        <f>SUM(V163/((AB163)-(S163)))</f>
        <v>4.3290043290043288E-2</v>
      </c>
      <c r="W165" s="39">
        <f>SUM(W163/((AB163)-(S163)))</f>
        <v>0.11688311688311688</v>
      </c>
      <c r="X165" s="50">
        <f>SUM(X163/((AB163)-(S163)))</f>
        <v>0.16233766233766234</v>
      </c>
      <c r="Y165" s="49">
        <f>SUM(Y163/((AB163)-(S163)))</f>
        <v>0.17099567099567101</v>
      </c>
      <c r="Z165" s="39">
        <f>SUM(Z163/((AB163)-(S163)))</f>
        <v>0.17532467532467533</v>
      </c>
      <c r="AA165" s="50">
        <f>SUM(AA163/((AB163)-(S163)))</f>
        <v>0.24891774891774893</v>
      </c>
      <c r="AB165" s="390">
        <f>SUM(T166+U166+Y166)</f>
        <v>1</v>
      </c>
      <c r="AC165" s="393"/>
      <c r="AD165" s="231"/>
      <c r="AE165" s="221"/>
      <c r="AF165" s="62" t="s">
        <v>7</v>
      </c>
      <c r="AG165" s="49">
        <f>SUM(AG163/((AP163)-(AG163)))</f>
        <v>0</v>
      </c>
      <c r="AH165" s="50">
        <f>SUM(AH163/((AP163)-(AG163)))</f>
        <v>9.727626459143969E-3</v>
      </c>
      <c r="AI165" s="49">
        <f>SUM(AI163/((AP163)-(AG163)))</f>
        <v>9.5330739299610889E-2</v>
      </c>
      <c r="AJ165" s="39">
        <f>SUM(AJ163/((AP163)-(AG163)))</f>
        <v>7.0038910505836577E-2</v>
      </c>
      <c r="AK165" s="39">
        <f>SUM(AK163/((AP163)-(AG163)))</f>
        <v>0.17898832684824903</v>
      </c>
      <c r="AL165" s="50">
        <f>SUM(AL163/((AP163)-(AG163)))</f>
        <v>0.13229571984435798</v>
      </c>
      <c r="AM165" s="49">
        <f>SUM(AM163/((AP163)-(AG163)))</f>
        <v>0.21206225680933852</v>
      </c>
      <c r="AN165" s="39">
        <f>SUM(AN163/((AP163)-(AG163)))</f>
        <v>0.10505836575875487</v>
      </c>
      <c r="AO165" s="50">
        <f>SUM(AO163/((AP163)-(AG163)))</f>
        <v>0.19649805447470817</v>
      </c>
      <c r="AP165" s="236">
        <f>SUM(AH166+AI166+AM166)</f>
        <v>1</v>
      </c>
      <c r="AQ165" s="313" t="e">
        <f t="shared" ref="AQ165" si="317">SUM((#REF!*AH165)+(#REF!*AI165)+(#REF!*AJ165)+(#REF!*AK165)+(#REF!*AL165)+(#REF!*AM165)+(#REF!*AN165)+(#REF!*AO165))/(AH165+AI165+AJ165+AK165+AL165+AM165+AN165+AO165)</f>
        <v>#REF!</v>
      </c>
      <c r="AR165" s="231"/>
      <c r="AT165" s="221"/>
      <c r="AU165" s="62" t="s">
        <v>7</v>
      </c>
      <c r="AV165" s="49">
        <f>SUM(AV163/((BE163)-(AV163)))</f>
        <v>1.0245901639344263E-3</v>
      </c>
      <c r="AW165" s="50">
        <f>SUM(AW163/((BE163)-(AV163)))</f>
        <v>9.2213114754098359E-3</v>
      </c>
      <c r="AX165" s="49">
        <f>SUM(AX163/((BE163)-(AV163)))</f>
        <v>8.5040983606557374E-2</v>
      </c>
      <c r="AY165" s="39">
        <f>SUM(AY163/((BE163)-(AV163)))</f>
        <v>5.737704918032787E-2</v>
      </c>
      <c r="AZ165" s="39">
        <f>SUM(AZ163/((BE163)-(AV163)))</f>
        <v>0.14959016393442623</v>
      </c>
      <c r="BA165" s="50">
        <f>SUM(BA163/((BE163)-(AV163)))</f>
        <v>0.14651639344262296</v>
      </c>
      <c r="BB165" s="49">
        <f>SUM(BB163/((BE163)-(AV163)))</f>
        <v>0.19262295081967212</v>
      </c>
      <c r="BC165" s="39">
        <f>SUM(BC163/((BE163)-(AV163)))</f>
        <v>0.13831967213114754</v>
      </c>
      <c r="BD165" s="50">
        <f>SUM(BD163/((BE163)-(AV163)))</f>
        <v>0.22131147540983606</v>
      </c>
      <c r="BE165" s="236">
        <f>SUM(AW166+AX166+BB166)</f>
        <v>1</v>
      </c>
      <c r="BF165" s="313" t="e">
        <f t="shared" ref="BF165" si="318">SUM((#REF!*AW165)+(#REF!*AX165)+(#REF!*AY165)+(#REF!*AZ165)+(#REF!*BA165)+(#REF!*BB165)+(#REF!*BC165)+(#REF!*BD165))/(AW165+AX165+AY165+AZ165+BA165+BB165+BC165+BD165)</f>
        <v>#REF!</v>
      </c>
      <c r="BG165" s="231"/>
    </row>
    <row r="166" spans="1:59" ht="21" customHeight="1" thickBot="1" x14ac:dyDescent="0.25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50"/>
      <c r="M166" s="150"/>
      <c r="N166" s="150"/>
      <c r="O166" s="150"/>
      <c r="Q166" s="396"/>
      <c r="R166" s="126" t="s">
        <v>10</v>
      </c>
      <c r="S166" s="197">
        <f>SUM(S165)</f>
        <v>2.1645021645021645E-3</v>
      </c>
      <c r="T166" s="158">
        <f>SUM(T165)</f>
        <v>8.658008658008658E-3</v>
      </c>
      <c r="U166" s="387">
        <f>SUM(U165:X165)</f>
        <v>0.39610389610389612</v>
      </c>
      <c r="V166" s="388"/>
      <c r="W166" s="388"/>
      <c r="X166" s="389"/>
      <c r="Y166" s="387">
        <f>SUM(Y165:AA165)</f>
        <v>0.59523809523809534</v>
      </c>
      <c r="Z166" s="388"/>
      <c r="AA166" s="389"/>
      <c r="AB166" s="391"/>
      <c r="AC166" s="394"/>
      <c r="AD166" s="232"/>
      <c r="AE166" s="221"/>
      <c r="AF166" s="64" t="s">
        <v>10</v>
      </c>
      <c r="AG166" s="156">
        <f>SUM(AG165)</f>
        <v>0</v>
      </c>
      <c r="AH166" s="158">
        <f>SUM(AH165)</f>
        <v>9.727626459143969E-3</v>
      </c>
      <c r="AI166" s="238">
        <f>SUM(AI165:AL165)</f>
        <v>0.47665369649805445</v>
      </c>
      <c r="AJ166" s="239"/>
      <c r="AK166" s="239"/>
      <c r="AL166" s="240"/>
      <c r="AM166" s="238">
        <f>SUM(AM165:AO165)</f>
        <v>0.51361867704280151</v>
      </c>
      <c r="AN166" s="239"/>
      <c r="AO166" s="240"/>
      <c r="AP166" s="237"/>
      <c r="AQ166" s="314" t="e">
        <f>SUM((#REF!*AH166)+(#REF!*AI166)+(#REF!*AJ166)+(#REF!*AK166)+(#REF!*AL166)+(#REF!*AM166)+(#REF!*AN166)+(#REF!*AO166))/(AH166+AI166+AJ166+AK166+AL166+AM166+AN166+AO166)</f>
        <v>#REF!</v>
      </c>
      <c r="AR166" s="231"/>
      <c r="AT166" s="221"/>
      <c r="AU166" s="64" t="s">
        <v>10</v>
      </c>
      <c r="AV166" s="156">
        <f>SUM(AV165)</f>
        <v>1.0245901639344263E-3</v>
      </c>
      <c r="AW166" s="158">
        <f>SUM(AW165)</f>
        <v>9.2213114754098359E-3</v>
      </c>
      <c r="AX166" s="238">
        <f>SUM(AX165:BA165)</f>
        <v>0.43852459016393447</v>
      </c>
      <c r="AY166" s="239"/>
      <c r="AZ166" s="239"/>
      <c r="BA166" s="240"/>
      <c r="BB166" s="238">
        <f>SUM(BB165:BD165)</f>
        <v>0.55225409836065575</v>
      </c>
      <c r="BC166" s="239"/>
      <c r="BD166" s="240"/>
      <c r="BE166" s="237"/>
      <c r="BF166" s="314" t="e">
        <f>SUM((#REF!*AW166)+(#REF!*AX166)+(#REF!*AY166)+(#REF!*AZ166)+(#REF!*BA166)+(#REF!*BB166)+(#REF!*BC166)+(#REF!*BD166))/(AW166+AX166+AY166+AZ166+BA166+BB166+BC166+BD166)</f>
        <v>#REF!</v>
      </c>
      <c r="BG166" s="231"/>
    </row>
    <row r="167" spans="1:59" ht="21" customHeight="1" x14ac:dyDescent="0.2">
      <c r="A167" s="119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50"/>
      <c r="M167" s="150"/>
      <c r="N167" s="150"/>
      <c r="O167" s="150"/>
      <c r="Q167" s="396"/>
      <c r="R167" s="96" t="s">
        <v>14</v>
      </c>
      <c r="S167" s="20">
        <f t="shared" ref="S167:AA167" si="319">S71</f>
        <v>2</v>
      </c>
      <c r="T167" s="21">
        <f t="shared" si="319"/>
        <v>9</v>
      </c>
      <c r="U167" s="20">
        <f t="shared" si="319"/>
        <v>9</v>
      </c>
      <c r="V167" s="22">
        <f t="shared" si="319"/>
        <v>29</v>
      </c>
      <c r="W167" s="22">
        <f t="shared" si="319"/>
        <v>34</v>
      </c>
      <c r="X167" s="21">
        <f t="shared" si="319"/>
        <v>34</v>
      </c>
      <c r="Y167" s="20">
        <f t="shared" si="319"/>
        <v>50</v>
      </c>
      <c r="Z167" s="22">
        <f t="shared" si="319"/>
        <v>39</v>
      </c>
      <c r="AA167" s="21">
        <f t="shared" si="319"/>
        <v>12</v>
      </c>
      <c r="AB167" s="96">
        <f t="shared" ref="AB167:AB169" si="320">SUM(S167:AA167)</f>
        <v>218</v>
      </c>
      <c r="AC167" s="94">
        <f>SUM((T159*T167)+(U159*U167)+(V159*V167)+(W159*W167)+(X159*X167)+(Y159*Y167)+(Z159*Z167)+(AA159*AA167))/(T167+U167+V167+W167+X167+Y167+Z167+AA167)</f>
        <v>2.5</v>
      </c>
      <c r="AD167" s="68">
        <f t="shared" ref="AD167:AD169" si="321">SUM(AC167/4*100)</f>
        <v>62.5</v>
      </c>
      <c r="AE167" s="221"/>
      <c r="AF167" s="78" t="s">
        <v>14</v>
      </c>
      <c r="AG167" s="20">
        <f t="shared" ref="AG167:AO167" si="322">AG71</f>
        <v>0</v>
      </c>
      <c r="AH167" s="21">
        <f t="shared" si="322"/>
        <v>8</v>
      </c>
      <c r="AI167" s="20">
        <f t="shared" si="322"/>
        <v>36</v>
      </c>
      <c r="AJ167" s="22">
        <f t="shared" si="322"/>
        <v>26</v>
      </c>
      <c r="AK167" s="22">
        <f t="shared" si="322"/>
        <v>28</v>
      </c>
      <c r="AL167" s="21">
        <f t="shared" si="322"/>
        <v>30</v>
      </c>
      <c r="AM167" s="20">
        <f t="shared" si="322"/>
        <v>22</v>
      </c>
      <c r="AN167" s="22">
        <f t="shared" si="322"/>
        <v>23</v>
      </c>
      <c r="AO167" s="21">
        <f t="shared" si="322"/>
        <v>33</v>
      </c>
      <c r="AP167" s="96">
        <f t="shared" ref="AP167:AP169" si="323">SUM(AG167:AO167)</f>
        <v>206</v>
      </c>
      <c r="AQ167" s="94">
        <f>SUM((AH159*AH167)+(AI159*AI167)+(AJ159*AJ167)+(AK159*AK167)+(AL159*AL167)+(AM159*AM167)+(AN159*AN167)+(AO159*AO167))/(AH167+AI167+AJ167+AK167+AL167+AM167+AN167+AO167)</f>
        <v>2.3519417475728157</v>
      </c>
      <c r="AR167" s="68">
        <f t="shared" ref="AR167:AR169" si="324">SUM(AQ167/4*100)</f>
        <v>58.79854368932039</v>
      </c>
      <c r="AT167" s="221"/>
      <c r="AU167" s="78" t="s">
        <v>14</v>
      </c>
      <c r="AV167" s="20">
        <f t="shared" ref="AV167:BD169" si="325">SUM(S167+AG167)</f>
        <v>2</v>
      </c>
      <c r="AW167" s="21">
        <f t="shared" si="325"/>
        <v>17</v>
      </c>
      <c r="AX167" s="20">
        <f t="shared" si="325"/>
        <v>45</v>
      </c>
      <c r="AY167" s="22">
        <f t="shared" si="325"/>
        <v>55</v>
      </c>
      <c r="AZ167" s="22">
        <f t="shared" si="325"/>
        <v>62</v>
      </c>
      <c r="BA167" s="21">
        <f t="shared" si="325"/>
        <v>64</v>
      </c>
      <c r="BB167" s="20">
        <f t="shared" si="325"/>
        <v>72</v>
      </c>
      <c r="BC167" s="22">
        <f t="shared" si="325"/>
        <v>62</v>
      </c>
      <c r="BD167" s="21">
        <f t="shared" si="325"/>
        <v>45</v>
      </c>
      <c r="BE167" s="96">
        <f t="shared" ref="BE167:BE169" si="326">SUM(AV167:BD167)</f>
        <v>424</v>
      </c>
      <c r="BF167" s="94">
        <f>SUM((AW159*AW167)+(AX159*AX167)+(AY159*AY167)+(AZ159*AZ167)+(BA159*BA167)+(BB159*BB167)+(BC159*BC167)+(BD159*BD167))/(AW167+AX167+AY167+AZ167+BA167+BB167+BC167+BD167)</f>
        <v>2.4277251184834121</v>
      </c>
      <c r="BG167" s="68">
        <f t="shared" si="311"/>
        <v>60.693127962085299</v>
      </c>
    </row>
    <row r="168" spans="1:59" ht="21" customHeight="1" x14ac:dyDescent="0.2">
      <c r="A168" s="119"/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50"/>
      <c r="M168" s="150"/>
      <c r="N168" s="150"/>
      <c r="O168" s="150"/>
      <c r="Q168" s="396"/>
      <c r="R168" s="196" t="s">
        <v>15</v>
      </c>
      <c r="S168" s="24">
        <f t="shared" ref="S168:AA168" si="327">S93</f>
        <v>5</v>
      </c>
      <c r="T168" s="25">
        <f t="shared" si="327"/>
        <v>11</v>
      </c>
      <c r="U168" s="24">
        <f t="shared" si="327"/>
        <v>26</v>
      </c>
      <c r="V168" s="26">
        <f t="shared" si="327"/>
        <v>27</v>
      </c>
      <c r="W168" s="26">
        <f t="shared" si="327"/>
        <v>45</v>
      </c>
      <c r="X168" s="25">
        <f t="shared" si="327"/>
        <v>19</v>
      </c>
      <c r="Y168" s="24">
        <f t="shared" si="327"/>
        <v>44</v>
      </c>
      <c r="Z168" s="26">
        <f t="shared" si="327"/>
        <v>56</v>
      </c>
      <c r="AA168" s="25">
        <f t="shared" si="327"/>
        <v>11</v>
      </c>
      <c r="AB168" s="196">
        <f t="shared" si="320"/>
        <v>244</v>
      </c>
      <c r="AC168" s="72">
        <f>SUM((T159*T168)+(U159*U168)+(V159*V168)+(W159*W168)+(X159*X168)+(Y159*Y168)+(Z159*Z168)+(AA159*AA168))/(T168+U168+V168+W168+X168+Y168+Z168+AA168)</f>
        <v>2.4100418410041842</v>
      </c>
      <c r="AD168" s="69">
        <f t="shared" si="321"/>
        <v>60.251046025104607</v>
      </c>
      <c r="AE168" s="221"/>
      <c r="AF168" s="62" t="s">
        <v>15</v>
      </c>
      <c r="AG168" s="24">
        <f t="shared" ref="AG168:AO168" si="328">AG93</f>
        <v>0</v>
      </c>
      <c r="AH168" s="25">
        <f t="shared" si="328"/>
        <v>7</v>
      </c>
      <c r="AI168" s="24">
        <f t="shared" si="328"/>
        <v>18</v>
      </c>
      <c r="AJ168" s="26">
        <f t="shared" si="328"/>
        <v>21</v>
      </c>
      <c r="AK168" s="26">
        <f t="shared" si="328"/>
        <v>24</v>
      </c>
      <c r="AL168" s="25">
        <f t="shared" si="328"/>
        <v>32</v>
      </c>
      <c r="AM168" s="24">
        <f t="shared" si="328"/>
        <v>49</v>
      </c>
      <c r="AN168" s="26">
        <f t="shared" si="328"/>
        <v>40</v>
      </c>
      <c r="AO168" s="25">
        <f t="shared" si="328"/>
        <v>41</v>
      </c>
      <c r="AP168" s="99">
        <f t="shared" si="323"/>
        <v>232</v>
      </c>
      <c r="AQ168" s="72">
        <f>SUM((AH159*AH168)+(AI159*AI168)+(AJ159*AJ168)+(AK159*AK168)+(AL159*AL168)+(AM159*AM168)+(AN159*AN168)+(AO159*AO168))/(AH168+AI168+AJ168+AK168+AL168+AM168+AN168+AO168)</f>
        <v>2.709051724137931</v>
      </c>
      <c r="AR168" s="69">
        <f t="shared" si="324"/>
        <v>67.72629310344827</v>
      </c>
      <c r="AT168" s="221"/>
      <c r="AU168" s="62" t="s">
        <v>15</v>
      </c>
      <c r="AV168" s="24">
        <f t="shared" si="325"/>
        <v>5</v>
      </c>
      <c r="AW168" s="25">
        <f t="shared" si="325"/>
        <v>18</v>
      </c>
      <c r="AX168" s="24">
        <f t="shared" si="325"/>
        <v>44</v>
      </c>
      <c r="AY168" s="26">
        <f t="shared" si="325"/>
        <v>48</v>
      </c>
      <c r="AZ168" s="26">
        <f t="shared" si="325"/>
        <v>69</v>
      </c>
      <c r="BA168" s="25">
        <f t="shared" si="325"/>
        <v>51</v>
      </c>
      <c r="BB168" s="24">
        <f t="shared" si="325"/>
        <v>93</v>
      </c>
      <c r="BC168" s="26">
        <f t="shared" si="325"/>
        <v>96</v>
      </c>
      <c r="BD168" s="25">
        <f t="shared" si="325"/>
        <v>52</v>
      </c>
      <c r="BE168" s="57">
        <f t="shared" si="326"/>
        <v>476</v>
      </c>
      <c r="BF168" s="72">
        <f>SUM((AW159*AW168)+(AX159*AX168)+(AY159*AY168)+(AZ159*AZ168)+(BA159*BA168)+(BB159*BB168)+(BC159*BC168)+(BD159*BD168))/(AW168+AX168+AY168+AZ168+BA168+BB168+BC168+BD168)</f>
        <v>2.5573248407643314</v>
      </c>
      <c r="BG168" s="69">
        <f t="shared" si="311"/>
        <v>63.933121019108285</v>
      </c>
    </row>
    <row r="169" spans="1:59" ht="21.75" customHeight="1" x14ac:dyDescent="0.2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50"/>
      <c r="M169" s="150"/>
      <c r="N169" s="150"/>
      <c r="O169" s="150"/>
      <c r="Q169" s="396"/>
      <c r="R169" s="196" t="s">
        <v>1</v>
      </c>
      <c r="S169" s="18">
        <f t="shared" ref="S169:AA169" si="329">S115</f>
        <v>0</v>
      </c>
      <c r="T169" s="19">
        <f t="shared" si="329"/>
        <v>3</v>
      </c>
      <c r="U169" s="18">
        <f t="shared" si="329"/>
        <v>5</v>
      </c>
      <c r="V169" s="38">
        <f t="shared" si="329"/>
        <v>9</v>
      </c>
      <c r="W169" s="38">
        <f t="shared" si="329"/>
        <v>18</v>
      </c>
      <c r="X169" s="19">
        <f t="shared" si="329"/>
        <v>22</v>
      </c>
      <c r="Y169" s="18">
        <f t="shared" si="329"/>
        <v>49</v>
      </c>
      <c r="Z169" s="38">
        <f t="shared" si="329"/>
        <v>41</v>
      </c>
      <c r="AA169" s="19">
        <f t="shared" si="329"/>
        <v>52</v>
      </c>
      <c r="AB169" s="66">
        <f t="shared" si="320"/>
        <v>199</v>
      </c>
      <c r="AC169" s="72">
        <f>SUM((T159*T169)+(U159*U169)+(V159*V169)+(W159*W169)+(X159*X169)+(Y159*Y169)+(Z159*Z169)+(AA159*AA169))/(T169+U169+V169+W169+X169+Y169+Z169+AA169)</f>
        <v>3.0552763819095476</v>
      </c>
      <c r="AD169" s="69">
        <f t="shared" si="321"/>
        <v>76.381909547738687</v>
      </c>
      <c r="AE169" s="221"/>
      <c r="AF169" s="62" t="s">
        <v>1</v>
      </c>
      <c r="AG169" s="18">
        <f t="shared" ref="AG169:AO169" si="330">AG115</f>
        <v>0</v>
      </c>
      <c r="AH169" s="19">
        <f t="shared" si="330"/>
        <v>0</v>
      </c>
      <c r="AI169" s="18">
        <f t="shared" si="330"/>
        <v>4</v>
      </c>
      <c r="AJ169" s="38">
        <f t="shared" si="330"/>
        <v>8</v>
      </c>
      <c r="AK169" s="38">
        <f t="shared" si="330"/>
        <v>15</v>
      </c>
      <c r="AL169" s="19">
        <f t="shared" si="330"/>
        <v>37</v>
      </c>
      <c r="AM169" s="18">
        <f t="shared" si="330"/>
        <v>42</v>
      </c>
      <c r="AN169" s="38">
        <f t="shared" si="330"/>
        <v>21</v>
      </c>
      <c r="AO169" s="19">
        <f t="shared" si="330"/>
        <v>69</v>
      </c>
      <c r="AP169" s="66">
        <f t="shared" si="323"/>
        <v>196</v>
      </c>
      <c r="AQ169" s="72">
        <f>SUM((AH159*AH169)+(AI159*AI169)+(AJ159*AJ169)+(AK159*AK169)+(AL159*AL169)+(AM159*AM169)+(AN159*AN169)+(AO159*AO169))/(AH169+AI169+AJ169+AK169+AL169+AM169+AN169+AO169)</f>
        <v>3.1326530612244898</v>
      </c>
      <c r="AR169" s="69">
        <f t="shared" si="324"/>
        <v>78.316326530612244</v>
      </c>
      <c r="AT169" s="221"/>
      <c r="AU169" s="62" t="s">
        <v>1</v>
      </c>
      <c r="AV169" s="18">
        <f t="shared" si="325"/>
        <v>0</v>
      </c>
      <c r="AW169" s="19">
        <f t="shared" si="325"/>
        <v>3</v>
      </c>
      <c r="AX169" s="18">
        <f t="shared" si="325"/>
        <v>9</v>
      </c>
      <c r="AY169" s="38">
        <f t="shared" si="325"/>
        <v>17</v>
      </c>
      <c r="AZ169" s="38">
        <f t="shared" si="325"/>
        <v>33</v>
      </c>
      <c r="BA169" s="19">
        <f t="shared" si="325"/>
        <v>59</v>
      </c>
      <c r="BB169" s="18">
        <f t="shared" si="325"/>
        <v>91</v>
      </c>
      <c r="BC169" s="38">
        <f t="shared" si="325"/>
        <v>62</v>
      </c>
      <c r="BD169" s="19">
        <f t="shared" si="325"/>
        <v>121</v>
      </c>
      <c r="BE169" s="66">
        <f t="shared" si="326"/>
        <v>395</v>
      </c>
      <c r="BF169" s="72">
        <f>SUM((AW159*AW169)+(AX159*AX169)+(AY159*AY169)+(AZ159*AZ169)+(BA159*BA169)+(BB159*BB169)+(BC159*BC169)+(BD159*BD169))/(AW169+AX169+AY169+AZ169+BA169+BB169+BC169+BD169)</f>
        <v>3.0936708860759494</v>
      </c>
      <c r="BG169" s="69">
        <f t="shared" si="311"/>
        <v>77.341772151898738</v>
      </c>
    </row>
    <row r="170" spans="1:59" ht="21" customHeight="1" x14ac:dyDescent="0.2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50"/>
      <c r="M170" s="150"/>
      <c r="N170" s="150"/>
      <c r="O170" s="150"/>
      <c r="Q170" s="396"/>
      <c r="R170" s="304" t="s">
        <v>6</v>
      </c>
      <c r="S170" s="24">
        <f>SUM(S167:S169)</f>
        <v>7</v>
      </c>
      <c r="T170" s="25">
        <f t="shared" ref="T170:AB170" si="331">SUM(T167:T169)</f>
        <v>23</v>
      </c>
      <c r="U170" s="24">
        <f t="shared" si="331"/>
        <v>40</v>
      </c>
      <c r="V170" s="26">
        <f t="shared" si="331"/>
        <v>65</v>
      </c>
      <c r="W170" s="26">
        <f t="shared" si="331"/>
        <v>97</v>
      </c>
      <c r="X170" s="25">
        <f t="shared" si="331"/>
        <v>75</v>
      </c>
      <c r="Y170" s="24">
        <f t="shared" si="331"/>
        <v>143</v>
      </c>
      <c r="Z170" s="26">
        <f t="shared" si="331"/>
        <v>136</v>
      </c>
      <c r="AA170" s="25">
        <f t="shared" si="331"/>
        <v>75</v>
      </c>
      <c r="AB170" s="304">
        <f t="shared" si="331"/>
        <v>661</v>
      </c>
      <c r="AC170" s="404">
        <f>SUM((T159*T170)+(U159*U170)+(V159*V170)+(W159*W170)+(X159*X170)+(Y159*Y170)+(Z159*Z170)+(AA159*AA170))/(T170+U170+V170+W170+X170+Y170+Z170+AA170)</f>
        <v>2.6360856269113149</v>
      </c>
      <c r="AD170" s="289">
        <f>SUM(AC170/4*100)</f>
        <v>65.902140672782878</v>
      </c>
      <c r="AE170" s="221"/>
      <c r="AF170" s="331" t="s">
        <v>6</v>
      </c>
      <c r="AG170" s="24">
        <f>SUM(AG167:AG169)</f>
        <v>0</v>
      </c>
      <c r="AH170" s="25">
        <f t="shared" ref="AH170:AP170" si="332">SUM(AH167:AH169)</f>
        <v>15</v>
      </c>
      <c r="AI170" s="24">
        <f t="shared" si="332"/>
        <v>58</v>
      </c>
      <c r="AJ170" s="26">
        <f t="shared" si="332"/>
        <v>55</v>
      </c>
      <c r="AK170" s="26">
        <f t="shared" si="332"/>
        <v>67</v>
      </c>
      <c r="AL170" s="25">
        <f t="shared" si="332"/>
        <v>99</v>
      </c>
      <c r="AM170" s="24">
        <f t="shared" si="332"/>
        <v>113</v>
      </c>
      <c r="AN170" s="26">
        <f t="shared" si="332"/>
        <v>84</v>
      </c>
      <c r="AO170" s="25">
        <f t="shared" si="332"/>
        <v>143</v>
      </c>
      <c r="AP170" s="297">
        <f t="shared" si="332"/>
        <v>634</v>
      </c>
      <c r="AQ170" s="228">
        <f>SUM((AH159*AH170)+(AI159*AI170)+(AJ159*AJ170)+(AK159*AK170)+(AL159*AL170)+(AM159*AM170)+(AN159*AN170)+(AO159*AO170))/(AH170+AI170+AJ170+AK170+AL170+AM170+AN170+AO170)</f>
        <v>2.72397476340694</v>
      </c>
      <c r="AR170" s="282">
        <f>SUM(AQ170/4*100)</f>
        <v>68.099369085173507</v>
      </c>
      <c r="AT170" s="221"/>
      <c r="AU170" s="331" t="s">
        <v>6</v>
      </c>
      <c r="AV170" s="24">
        <f>SUM(AV167:AV169)</f>
        <v>7</v>
      </c>
      <c r="AW170" s="25">
        <f t="shared" ref="AW170:BE170" si="333">SUM(AW167:AW169)</f>
        <v>38</v>
      </c>
      <c r="AX170" s="24">
        <f t="shared" si="333"/>
        <v>98</v>
      </c>
      <c r="AY170" s="26">
        <f t="shared" si="333"/>
        <v>120</v>
      </c>
      <c r="AZ170" s="26">
        <f t="shared" si="333"/>
        <v>164</v>
      </c>
      <c r="BA170" s="25">
        <f t="shared" si="333"/>
        <v>174</v>
      </c>
      <c r="BB170" s="24">
        <f t="shared" si="333"/>
        <v>256</v>
      </c>
      <c r="BC170" s="26">
        <f t="shared" si="333"/>
        <v>220</v>
      </c>
      <c r="BD170" s="25">
        <f t="shared" si="333"/>
        <v>218</v>
      </c>
      <c r="BE170" s="297">
        <f t="shared" si="333"/>
        <v>1295</v>
      </c>
      <c r="BF170" s="228">
        <f>SUM((AW159*AW170)+(AX159*AX170)+(AY159*AY170)+(AZ159*AZ170)+(BA159*BA170)+(BB159*BB170)+(BC159*BC170)+(BD159*BD170))/(AW170+AX170+AY170+AZ170+BA170+BB170+BC170+BD170)</f>
        <v>2.6793478260869565</v>
      </c>
      <c r="BG170" s="282">
        <f>SUM(BF170/4*100)</f>
        <v>66.983695652173907</v>
      </c>
    </row>
    <row r="171" spans="1:59" ht="21" customHeight="1" x14ac:dyDescent="0.2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50"/>
      <c r="M171" s="150"/>
      <c r="N171" s="150"/>
      <c r="O171" s="150"/>
      <c r="Q171" s="396"/>
      <c r="R171" s="224"/>
      <c r="S171" s="233">
        <f>SUM(S170+T170)</f>
        <v>30</v>
      </c>
      <c r="T171" s="234"/>
      <c r="U171" s="233">
        <f>SUM(U170+V170+W170+X170)</f>
        <v>277</v>
      </c>
      <c r="V171" s="235"/>
      <c r="W171" s="235"/>
      <c r="X171" s="234"/>
      <c r="Y171" s="233">
        <f>SUM(Y170+Z170+AA170)</f>
        <v>354</v>
      </c>
      <c r="Z171" s="235"/>
      <c r="AA171" s="234"/>
      <c r="AB171" s="224"/>
      <c r="AC171" s="393"/>
      <c r="AD171" s="231"/>
      <c r="AE171" s="221"/>
      <c r="AF171" s="332"/>
      <c r="AG171" s="233">
        <f>SUM(AG170+AH170)</f>
        <v>15</v>
      </c>
      <c r="AH171" s="234"/>
      <c r="AI171" s="233">
        <f>SUM(AI170+AJ170+AK170+AL170)</f>
        <v>279</v>
      </c>
      <c r="AJ171" s="235"/>
      <c r="AK171" s="235"/>
      <c r="AL171" s="234"/>
      <c r="AM171" s="233">
        <f>SUM(AM170+AN170+AO170)</f>
        <v>340</v>
      </c>
      <c r="AN171" s="235"/>
      <c r="AO171" s="234"/>
      <c r="AP171" s="298"/>
      <c r="AQ171" s="228"/>
      <c r="AR171" s="282"/>
      <c r="AT171" s="221"/>
      <c r="AU171" s="332"/>
      <c r="AV171" s="233">
        <f>SUM(AV170+AW170)</f>
        <v>45</v>
      </c>
      <c r="AW171" s="234"/>
      <c r="AX171" s="233">
        <f>SUM(AX170+AY170+AZ170+BA170)</f>
        <v>556</v>
      </c>
      <c r="AY171" s="235"/>
      <c r="AZ171" s="235"/>
      <c r="BA171" s="234"/>
      <c r="BB171" s="233">
        <f>SUM(BB170+BC170+BD170)</f>
        <v>694</v>
      </c>
      <c r="BC171" s="235"/>
      <c r="BD171" s="234"/>
      <c r="BE171" s="298"/>
      <c r="BF171" s="228"/>
      <c r="BG171" s="282"/>
    </row>
    <row r="172" spans="1:59" ht="21" customHeight="1" x14ac:dyDescent="0.2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50"/>
      <c r="M172" s="150"/>
      <c r="N172" s="150"/>
      <c r="O172" s="150"/>
      <c r="Q172" s="396"/>
      <c r="R172" s="196" t="s">
        <v>7</v>
      </c>
      <c r="S172" s="49">
        <f>SUM(S170/((AB170)-(S170)))</f>
        <v>1.0703363914373088E-2</v>
      </c>
      <c r="T172" s="50">
        <f>SUM(T170/((AB170)-(S170)))</f>
        <v>3.5168195718654434E-2</v>
      </c>
      <c r="U172" s="49">
        <f>SUM(U170/((AB170)-(S170)))</f>
        <v>6.1162079510703363E-2</v>
      </c>
      <c r="V172" s="39">
        <f>SUM(V170/((AB170)-(S170)))</f>
        <v>9.9388379204892963E-2</v>
      </c>
      <c r="W172" s="39">
        <f>SUM(W170/((AB170)-(S170)))</f>
        <v>0.14831804281345565</v>
      </c>
      <c r="X172" s="50">
        <f>SUM(X170/((AB170)-(S170)))</f>
        <v>0.11467889908256881</v>
      </c>
      <c r="Y172" s="49">
        <f>SUM(Y170/((AB170)-(S170)))</f>
        <v>0.21865443425076453</v>
      </c>
      <c r="Z172" s="39">
        <f>SUM(Z170/((AB170)-(S170)))</f>
        <v>0.20795107033639143</v>
      </c>
      <c r="AA172" s="50">
        <f>SUM(AA170/((AB170)-(S170)))</f>
        <v>0.11467889908256881</v>
      </c>
      <c r="AB172" s="390">
        <f>SUM(T173+U173+Y173)</f>
        <v>1</v>
      </c>
      <c r="AC172" s="393"/>
      <c r="AD172" s="231"/>
      <c r="AE172" s="221"/>
      <c r="AF172" s="62" t="s">
        <v>7</v>
      </c>
      <c r="AG172" s="49">
        <f>SUM(AG170/((AP170)-(AG170)))</f>
        <v>0</v>
      </c>
      <c r="AH172" s="50">
        <f>SUM(AH170/((AP170)-(AG170)))</f>
        <v>2.365930599369085E-2</v>
      </c>
      <c r="AI172" s="49">
        <f>SUM(AI170/((AP170)-(AG170)))</f>
        <v>9.1482649842271294E-2</v>
      </c>
      <c r="AJ172" s="39">
        <f>SUM(AJ170/((AP170)-(AG170)))</f>
        <v>8.6750788643533125E-2</v>
      </c>
      <c r="AK172" s="39">
        <f>SUM(AK170/((AP170)-(AG170)))</f>
        <v>0.1056782334384858</v>
      </c>
      <c r="AL172" s="50">
        <f>SUM(AL170/((AP170)-(AG170)))</f>
        <v>0.15615141955835962</v>
      </c>
      <c r="AM172" s="49">
        <f>SUM(AM170/((AP170)-(AG170)))</f>
        <v>0.17823343848580442</v>
      </c>
      <c r="AN172" s="39">
        <f>SUM(AN170/((AP170)-(AG170)))</f>
        <v>0.13249211356466878</v>
      </c>
      <c r="AO172" s="50">
        <f>SUM(AO170/((AP170)-(AG170)))</f>
        <v>0.22555205047318613</v>
      </c>
      <c r="AP172" s="236">
        <f>SUM(AH173+AI173+AM173)</f>
        <v>1</v>
      </c>
      <c r="AQ172" s="228" t="e">
        <f>SUM((#REF!*AH172)+(#REF!*AI172)+(#REF!*AJ172)+(#REF!*AK172)+(#REF!*AL172)+(#REF!*AM172)+(#REF!*AN172)+(#REF!*AO172))/(AH172+AI172+AJ172+AK172+AL172+AM172+AN172+AO172)</f>
        <v>#REF!</v>
      </c>
      <c r="AR172" s="282"/>
      <c r="AT172" s="221"/>
      <c r="AU172" s="62" t="s">
        <v>7</v>
      </c>
      <c r="AV172" s="49">
        <f>SUM(AV170/((BE170)-(AV170)))</f>
        <v>5.434782608695652E-3</v>
      </c>
      <c r="AW172" s="50">
        <f>SUM(AW170/((BE170)-(AV170)))</f>
        <v>2.9503105590062112E-2</v>
      </c>
      <c r="AX172" s="49">
        <f>SUM(AX170/((BE170)-(AV170)))</f>
        <v>7.6086956521739135E-2</v>
      </c>
      <c r="AY172" s="39">
        <f>SUM(AY170/((BE170)-(AV170)))</f>
        <v>9.3167701863354033E-2</v>
      </c>
      <c r="AZ172" s="39">
        <f>SUM(AZ170/((BE170)-(AV170)))</f>
        <v>0.12732919254658384</v>
      </c>
      <c r="BA172" s="50">
        <f>SUM(BA170/((BE170)-(AV170)))</f>
        <v>0.13509316770186336</v>
      </c>
      <c r="BB172" s="49">
        <f>SUM(BB170/((BE170)-(AV170)))</f>
        <v>0.19875776397515527</v>
      </c>
      <c r="BC172" s="39">
        <f>SUM(BC170/((BE170)-(AV170)))</f>
        <v>0.17080745341614906</v>
      </c>
      <c r="BD172" s="50">
        <f>SUM(BD170/((BE170)-(AV170)))</f>
        <v>0.16925465838509315</v>
      </c>
      <c r="BE172" s="236">
        <f>SUM(AW173+AX173+BB173)</f>
        <v>1</v>
      </c>
      <c r="BF172" s="228" t="e">
        <f>SUM((#REF!*AW172)+(#REF!*AX172)+(#REF!*AY172)+(#REF!*AZ172)+(#REF!*BA172)+(#REF!*BB172)+(#REF!*BC172)+(#REF!*BD172))/(AW172+AX172+AY172+AZ172+BA172+BB172+BC172+BD172)</f>
        <v>#REF!</v>
      </c>
      <c r="BG172" s="282"/>
    </row>
    <row r="173" spans="1:59" ht="21.75" customHeight="1" thickBot="1" x14ac:dyDescent="0.25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50"/>
      <c r="M173" s="150"/>
      <c r="N173" s="150"/>
      <c r="O173" s="150"/>
      <c r="Q173" s="396"/>
      <c r="R173" s="126" t="s">
        <v>10</v>
      </c>
      <c r="S173" s="197">
        <f>SUM(S172)</f>
        <v>1.0703363914373088E-2</v>
      </c>
      <c r="T173" s="158">
        <f>SUM(T172)</f>
        <v>3.5168195718654434E-2</v>
      </c>
      <c r="U173" s="387">
        <f>SUM(U172:X172)</f>
        <v>0.42354740061162077</v>
      </c>
      <c r="V173" s="388"/>
      <c r="W173" s="388"/>
      <c r="X173" s="389"/>
      <c r="Y173" s="387">
        <f>SUM(Y172:AA172)</f>
        <v>0.54128440366972475</v>
      </c>
      <c r="Z173" s="388"/>
      <c r="AA173" s="389"/>
      <c r="AB173" s="391"/>
      <c r="AC173" s="394"/>
      <c r="AD173" s="232"/>
      <c r="AE173" s="221"/>
      <c r="AF173" s="64" t="s">
        <v>10</v>
      </c>
      <c r="AG173" s="156">
        <f>SUM(AG172)</f>
        <v>0</v>
      </c>
      <c r="AH173" s="158">
        <f>SUM(AH172)</f>
        <v>2.365930599369085E-2</v>
      </c>
      <c r="AI173" s="238">
        <f>SUM(AI172:AL172)</f>
        <v>0.44006309148264988</v>
      </c>
      <c r="AJ173" s="239"/>
      <c r="AK173" s="239"/>
      <c r="AL173" s="240"/>
      <c r="AM173" s="238">
        <f>SUM(AM172:AO172)</f>
        <v>0.5362776025236593</v>
      </c>
      <c r="AN173" s="239"/>
      <c r="AO173" s="240"/>
      <c r="AP173" s="237"/>
      <c r="AQ173" s="338" t="e">
        <f>SUM((#REF!*AH173)+(#REF!*AI173)+(#REF!*AJ173)+(#REF!*AK173)+(#REF!*AL173)+(#REF!*AM173)+(#REF!*AN173)+(#REF!*AO173))/(AH173+AI173+AJ173+AK173+AL173+AM173+AN173+AO173)</f>
        <v>#REF!</v>
      </c>
      <c r="AR173" s="289"/>
      <c r="AT173" s="221"/>
      <c r="AU173" s="64" t="s">
        <v>10</v>
      </c>
      <c r="AV173" s="156">
        <f>SUM(AV172)</f>
        <v>5.434782608695652E-3</v>
      </c>
      <c r="AW173" s="158">
        <f>SUM(AW172)</f>
        <v>2.9503105590062112E-2</v>
      </c>
      <c r="AX173" s="238">
        <f>SUM(AX172:BA172)</f>
        <v>0.43167701863354041</v>
      </c>
      <c r="AY173" s="239"/>
      <c r="AZ173" s="239"/>
      <c r="BA173" s="240"/>
      <c r="BB173" s="238">
        <f>SUM(BB172:BD172)</f>
        <v>0.53881987577639745</v>
      </c>
      <c r="BC173" s="239"/>
      <c r="BD173" s="240"/>
      <c r="BE173" s="237"/>
      <c r="BF173" s="338" t="e">
        <f>SUM((#REF!*AW173)+(#REF!*AX173)+(#REF!*AY173)+(#REF!*AZ173)+(#REF!*BA173)+(#REF!*BB173)+(#REF!*BC173)+(#REF!*BD173))/(AW173+AX173+AY173+AZ173+BA173+BB173+BC173+BD173)</f>
        <v>#REF!</v>
      </c>
      <c r="BG173" s="289"/>
    </row>
    <row r="174" spans="1:59" ht="21" x14ac:dyDescent="0.2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50"/>
      <c r="M174" s="150"/>
      <c r="N174" s="150"/>
      <c r="O174" s="150"/>
      <c r="Q174" s="396"/>
      <c r="R174" s="305" t="s">
        <v>31</v>
      </c>
      <c r="S174" s="104">
        <f>SUM(S163++S170)</f>
        <v>8</v>
      </c>
      <c r="T174" s="105">
        <f t="shared" ref="T174:AA174" si="334">SUM(T163++T170)</f>
        <v>27</v>
      </c>
      <c r="U174" s="104">
        <f t="shared" si="334"/>
        <v>74</v>
      </c>
      <c r="V174" s="34">
        <f t="shared" si="334"/>
        <v>85</v>
      </c>
      <c r="W174" s="34">
        <f t="shared" si="334"/>
        <v>151</v>
      </c>
      <c r="X174" s="105">
        <f t="shared" si="334"/>
        <v>150</v>
      </c>
      <c r="Y174" s="104">
        <f t="shared" si="334"/>
        <v>222</v>
      </c>
      <c r="Z174" s="34">
        <f t="shared" si="334"/>
        <v>217</v>
      </c>
      <c r="AA174" s="105">
        <f t="shared" si="334"/>
        <v>190</v>
      </c>
      <c r="AB174" s="305">
        <f>SUM(AB163+AB170)</f>
        <v>1124</v>
      </c>
      <c r="AC174" s="392">
        <f>SUM((T159*T174)+(U159*U174)+(V159*V174)+(W159*W174)+(X159*X174)+(Y159*Y174)+(Z159*Z174)+(AA159*AA174))/(T174+U174+V174+W174+X174+Y174+Z174+AA174)</f>
        <v>2.7455197132616487</v>
      </c>
      <c r="AD174" s="230">
        <f>SUM(AC174/4*100)</f>
        <v>68.637992831541212</v>
      </c>
      <c r="AE174" s="221"/>
      <c r="AF174" s="342" t="s">
        <v>31</v>
      </c>
      <c r="AG174" s="104">
        <f t="shared" ref="AG174:AO174" si="335">SUM(AG163++AG170)</f>
        <v>0</v>
      </c>
      <c r="AH174" s="105">
        <f t="shared" si="335"/>
        <v>20</v>
      </c>
      <c r="AI174" s="104">
        <f t="shared" si="335"/>
        <v>107</v>
      </c>
      <c r="AJ174" s="34">
        <f t="shared" si="335"/>
        <v>91</v>
      </c>
      <c r="AK174" s="34">
        <f t="shared" si="335"/>
        <v>159</v>
      </c>
      <c r="AL174" s="105">
        <f t="shared" si="335"/>
        <v>167</v>
      </c>
      <c r="AM174" s="104">
        <f t="shared" si="335"/>
        <v>222</v>
      </c>
      <c r="AN174" s="34">
        <f t="shared" si="335"/>
        <v>138</v>
      </c>
      <c r="AO174" s="105">
        <f t="shared" si="335"/>
        <v>244</v>
      </c>
      <c r="AP174" s="340">
        <f>SUM(AP163+AP170)</f>
        <v>1148</v>
      </c>
      <c r="AQ174" s="227">
        <f>SUM((AH159*AH174)+(AI159*AI174)+(AJ159*AJ174)+(AK159*AK174)+(AL159*AL174)+(AM159*AM174)+(AN159*AN174)+(AO159*AO174))/(AH174+AI174+AJ174+AK174+AL174+AM174+AN174+AO174)</f>
        <v>2.7038327526132404</v>
      </c>
      <c r="AR174" s="281">
        <f>SUM(AQ174/4*100)</f>
        <v>67.595818815331015</v>
      </c>
      <c r="AT174" s="221"/>
      <c r="AU174" s="342" t="s">
        <v>31</v>
      </c>
      <c r="AV174" s="35">
        <f t="shared" ref="AV174:BD174" si="336">SUM(AV163++AV170)</f>
        <v>8</v>
      </c>
      <c r="AW174" s="36">
        <f t="shared" si="336"/>
        <v>47</v>
      </c>
      <c r="AX174" s="35">
        <f t="shared" si="336"/>
        <v>181</v>
      </c>
      <c r="AY174" s="34">
        <f t="shared" si="336"/>
        <v>176</v>
      </c>
      <c r="AZ174" s="34">
        <f t="shared" si="336"/>
        <v>310</v>
      </c>
      <c r="BA174" s="36">
        <f t="shared" si="336"/>
        <v>317</v>
      </c>
      <c r="BB174" s="35">
        <f t="shared" si="336"/>
        <v>444</v>
      </c>
      <c r="BC174" s="34">
        <f t="shared" si="336"/>
        <v>355</v>
      </c>
      <c r="BD174" s="36">
        <f t="shared" si="336"/>
        <v>434</v>
      </c>
      <c r="BE174" s="340">
        <f>SUM(BE163+BE170)</f>
        <v>2272</v>
      </c>
      <c r="BF174" s="227">
        <f>SUM((AW159*AW174)+(AX159*AX174)+(AY159*AY174)+(AZ159*AZ174)+(BA159*BA174)+(BB159*BB174)+(BC159*BC174)+(BD159*BD174))/(AW174+AX174+AY174+AZ174+BA174+BB174+BC174+BD174)</f>
        <v>2.7243816254416959</v>
      </c>
      <c r="BG174" s="281">
        <f>SUM(BF174/4*100)</f>
        <v>68.109540636042396</v>
      </c>
    </row>
    <row r="175" spans="1:59" ht="21" x14ac:dyDescent="0.2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50"/>
      <c r="M175" s="150"/>
      <c r="N175" s="150"/>
      <c r="O175" s="150"/>
      <c r="Q175" s="396"/>
      <c r="R175" s="306"/>
      <c r="S175" s="284">
        <f>SUM(S174+T174)</f>
        <v>35</v>
      </c>
      <c r="T175" s="285"/>
      <c r="U175" s="284">
        <f>SUM(U174+V174+W174+X174)</f>
        <v>460</v>
      </c>
      <c r="V175" s="286"/>
      <c r="W175" s="286"/>
      <c r="X175" s="285"/>
      <c r="Y175" s="284">
        <f>SUM(Y174+Z174+AA174)</f>
        <v>629</v>
      </c>
      <c r="Z175" s="286"/>
      <c r="AA175" s="285"/>
      <c r="AB175" s="306"/>
      <c r="AC175" s="393"/>
      <c r="AD175" s="231"/>
      <c r="AE175" s="221"/>
      <c r="AF175" s="343"/>
      <c r="AG175" s="284">
        <f>SUM(AG174+AH174)</f>
        <v>20</v>
      </c>
      <c r="AH175" s="285"/>
      <c r="AI175" s="284">
        <f>SUM(AI174+AJ174+AK174+AL174)</f>
        <v>524</v>
      </c>
      <c r="AJ175" s="286"/>
      <c r="AK175" s="286"/>
      <c r="AL175" s="285"/>
      <c r="AM175" s="284">
        <f>SUM(AM174+AN174+AO174)</f>
        <v>604</v>
      </c>
      <c r="AN175" s="286"/>
      <c r="AO175" s="285"/>
      <c r="AP175" s="341"/>
      <c r="AQ175" s="319"/>
      <c r="AR175" s="282"/>
      <c r="AT175" s="221"/>
      <c r="AU175" s="343"/>
      <c r="AV175" s="284">
        <f>SUM(AV174+AW174)</f>
        <v>55</v>
      </c>
      <c r="AW175" s="285"/>
      <c r="AX175" s="284">
        <f>SUM(AX174+AY174+AZ174+BA174)</f>
        <v>984</v>
      </c>
      <c r="AY175" s="286"/>
      <c r="AZ175" s="286"/>
      <c r="BA175" s="285"/>
      <c r="BB175" s="284">
        <f>SUM(BB174+BC174+BD174)</f>
        <v>1233</v>
      </c>
      <c r="BC175" s="286"/>
      <c r="BD175" s="285"/>
      <c r="BE175" s="341"/>
      <c r="BF175" s="319"/>
      <c r="BG175" s="282"/>
    </row>
    <row r="176" spans="1:59" ht="21.75" customHeight="1" x14ac:dyDescent="0.2">
      <c r="A176" s="119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50"/>
      <c r="M176" s="150"/>
      <c r="N176" s="150"/>
      <c r="O176" s="150"/>
      <c r="Q176" s="396"/>
      <c r="R176" s="198" t="s">
        <v>7</v>
      </c>
      <c r="S176" s="49">
        <f>SUM(S174/((AB174)-(S174)))</f>
        <v>7.1684587813620072E-3</v>
      </c>
      <c r="T176" s="50">
        <f>SUM(T174/((AB174)-(S174)))</f>
        <v>2.4193548387096774E-2</v>
      </c>
      <c r="U176" s="49">
        <f>SUM(U174/((AB174)-(S174)))</f>
        <v>6.6308243727598568E-2</v>
      </c>
      <c r="V176" s="39">
        <f>SUM(V174/((AB174)-(S174)))</f>
        <v>7.6164874551971323E-2</v>
      </c>
      <c r="W176" s="39">
        <f>SUM(W174/((AB174)-(S174)))</f>
        <v>0.13530465949820789</v>
      </c>
      <c r="X176" s="50">
        <f>SUM(X174/((AB174)-(S174)))</f>
        <v>0.13440860215053763</v>
      </c>
      <c r="Y176" s="49">
        <f>SUM(Y174/((AB174)-(S174)))</f>
        <v>0.19892473118279569</v>
      </c>
      <c r="Z176" s="39">
        <f>SUM(Z174/((AB174)-(S174)))</f>
        <v>0.19444444444444445</v>
      </c>
      <c r="AA176" s="50">
        <f>SUM(AA174/((AB174)-(S174)))</f>
        <v>0.17025089605734767</v>
      </c>
      <c r="AB176" s="390">
        <f>SUM(T177+U177+Y177)</f>
        <v>1</v>
      </c>
      <c r="AC176" s="393" t="e">
        <f>SUM((#REF!*T176)+(#REF!*U176)+(#REF!*V176)+(#REF!*W176)+(#REF!*X176)+(#REF!*Y176)+(#REF!*Z176)+(#REF!*AA176))/(T176+U176+V176+W176+X176+Y176+Z176+AA176)</f>
        <v>#REF!</v>
      </c>
      <c r="AD176" s="231"/>
      <c r="AE176" s="221"/>
      <c r="AF176" s="79" t="s">
        <v>7</v>
      </c>
      <c r="AG176" s="49">
        <f>SUM(AG174/((AP174)-(AG174)))</f>
        <v>0</v>
      </c>
      <c r="AH176" s="50">
        <f>SUM(AH174/((AP174)-(AG174)))</f>
        <v>1.7421602787456445E-2</v>
      </c>
      <c r="AI176" s="49">
        <f>SUM(AI174/((AP174)-(AG174)))</f>
        <v>9.3205574912891984E-2</v>
      </c>
      <c r="AJ176" s="39">
        <f>SUM(AJ174/((AP174)-(AG174)))</f>
        <v>7.926829268292683E-2</v>
      </c>
      <c r="AK176" s="39">
        <f>SUM(AK174/((AP174)-(AG174)))</f>
        <v>0.13850174216027875</v>
      </c>
      <c r="AL176" s="50">
        <f>SUM(AL174/((AP174)-(AG174)))</f>
        <v>0.14547038327526132</v>
      </c>
      <c r="AM176" s="49">
        <f>SUM(AM174/((AP174)-(AG174)))</f>
        <v>0.19337979094076654</v>
      </c>
      <c r="AN176" s="39">
        <f>SUM(AN174/((AP174)-(AG174)))</f>
        <v>0.12020905923344948</v>
      </c>
      <c r="AO176" s="50">
        <f>SUM(AO174/((AP174)-(AG174)))</f>
        <v>0.21254355400696864</v>
      </c>
      <c r="AP176" s="236">
        <f>SUM(AH177+AI177+AM177)</f>
        <v>1</v>
      </c>
      <c r="AQ176" s="228" t="e">
        <f>SUM((#REF!*AH176)+(#REF!*AI176)+(#REF!*AJ176)+(#REF!*AK176)+(#REF!*AL176)+(#REF!*AM176)+(#REF!*AN176)+(#REF!*AO176))/(AH176+AI176+AJ176+AK176+AL176+AM176+AN176+AO176)</f>
        <v>#REF!</v>
      </c>
      <c r="AR176" s="282"/>
      <c r="AT176" s="221"/>
      <c r="AU176" s="79" t="s">
        <v>7</v>
      </c>
      <c r="AV176" s="49">
        <f>SUM(AV174/((BE174)-(AV174)))</f>
        <v>3.5335689045936395E-3</v>
      </c>
      <c r="AW176" s="50">
        <f>SUM(AW174/((BE174)-(AV174)))</f>
        <v>2.0759717314487631E-2</v>
      </c>
      <c r="AX176" s="49">
        <f>SUM(AX174/((BE174)-(AV174)))</f>
        <v>7.9946996466431094E-2</v>
      </c>
      <c r="AY176" s="39">
        <f>SUM(AY174/((BE174)-(AV174)))</f>
        <v>7.7738515901060068E-2</v>
      </c>
      <c r="AZ176" s="39">
        <f>SUM(AZ174/((BE174)-(AV174)))</f>
        <v>0.13692579505300354</v>
      </c>
      <c r="BA176" s="50">
        <f>SUM(BA174/((BE174)-(AV174)))</f>
        <v>0.14001766784452296</v>
      </c>
      <c r="BB176" s="49">
        <f>SUM(BB174/((BE174)-(AV174)))</f>
        <v>0.196113074204947</v>
      </c>
      <c r="BC176" s="39">
        <f>SUM(BC174/((BE174)-(AV174)))</f>
        <v>0.15680212014134276</v>
      </c>
      <c r="BD176" s="50">
        <f>SUM(BD174/((BE174)-(AV174)))</f>
        <v>0.19169611307420495</v>
      </c>
      <c r="BE176" s="236">
        <f>SUM(AW177+AX177+BB177)</f>
        <v>1</v>
      </c>
      <c r="BF176" s="228" t="e">
        <f>SUM((#REF!*AW176)+(#REF!*AX176)+(#REF!*AY176)+(#REF!*AZ176)+(#REF!*BA176)+(#REF!*BB176)+(#REF!*BC176)+(#REF!*BD176))/(AW176+AX176+AY176+AZ176+BA176+BB176+BC176+BD176)</f>
        <v>#REF!</v>
      </c>
      <c r="BG176" s="282"/>
    </row>
    <row r="177" spans="1:59" ht="21.75" customHeight="1" thickBot="1" x14ac:dyDescent="0.25">
      <c r="A177" s="119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50"/>
      <c r="M177" s="150"/>
      <c r="N177" s="150"/>
      <c r="O177" s="150"/>
      <c r="Q177" s="397"/>
      <c r="R177" s="127" t="s">
        <v>10</v>
      </c>
      <c r="S177" s="197">
        <f>SUM(S176)</f>
        <v>7.1684587813620072E-3</v>
      </c>
      <c r="T177" s="158">
        <f>SUM(T176)</f>
        <v>2.4193548387096774E-2</v>
      </c>
      <c r="U177" s="387">
        <f>SUM(U176:X176)</f>
        <v>0.41218637992831542</v>
      </c>
      <c r="V177" s="388"/>
      <c r="W177" s="388"/>
      <c r="X177" s="389"/>
      <c r="Y177" s="387">
        <f>SUM(Y176:AA176)</f>
        <v>0.56362007168458783</v>
      </c>
      <c r="Z177" s="388"/>
      <c r="AA177" s="389"/>
      <c r="AB177" s="391"/>
      <c r="AC177" s="394" t="e">
        <f>SUM((#REF!*T177)+(#REF!*U177)+(#REF!*V177)+(#REF!*W177)+(#REF!*X177)+(#REF!*Y177)+(#REF!*Z177)+(#REF!*AA177))/(T177+U177+V177+W177+X177+Y177+Z177+AA177)</f>
        <v>#REF!</v>
      </c>
      <c r="AD177" s="232"/>
      <c r="AE177" s="222"/>
      <c r="AF177" s="80" t="s">
        <v>10</v>
      </c>
      <c r="AG177" s="156">
        <f>SUM(AG176)</f>
        <v>0</v>
      </c>
      <c r="AH177" s="158">
        <f>SUM(AH176)</f>
        <v>1.7421602787456445E-2</v>
      </c>
      <c r="AI177" s="238">
        <f>SUM(AI176:AL176)</f>
        <v>0.45644599303135891</v>
      </c>
      <c r="AJ177" s="239"/>
      <c r="AK177" s="239"/>
      <c r="AL177" s="240"/>
      <c r="AM177" s="238">
        <f>SUM(AM176:AO176)</f>
        <v>0.52613240418118468</v>
      </c>
      <c r="AN177" s="239"/>
      <c r="AO177" s="240"/>
      <c r="AP177" s="237"/>
      <c r="AQ177" s="229" t="e">
        <f>SUM((#REF!*AH177)+(#REF!*AI177)+(#REF!*AJ177)+(#REF!*AK177)+(#REF!*AL177)+(#REF!*AM177)+(#REF!*AN177)+(#REF!*AO177))/(AH177+AI177+AJ177+AK177+AL177+AM177+AN177+AO177)</f>
        <v>#REF!</v>
      </c>
      <c r="AR177" s="283"/>
      <c r="AT177" s="222"/>
      <c r="AU177" s="80" t="s">
        <v>10</v>
      </c>
      <c r="AV177" s="156">
        <f>SUM(AV176)</f>
        <v>3.5335689045936395E-3</v>
      </c>
      <c r="AW177" s="158">
        <f>SUM(AW176)</f>
        <v>2.0759717314487631E-2</v>
      </c>
      <c r="AX177" s="238">
        <f>SUM(AX176:BA176)</f>
        <v>0.43462897526501765</v>
      </c>
      <c r="AY177" s="239"/>
      <c r="AZ177" s="239"/>
      <c r="BA177" s="240"/>
      <c r="BB177" s="238">
        <f>SUM(BB176:BD176)</f>
        <v>0.54461130742049468</v>
      </c>
      <c r="BC177" s="239"/>
      <c r="BD177" s="240"/>
      <c r="BE177" s="237"/>
      <c r="BF177" s="229" t="e">
        <f>SUM((#REF!*AW177)+(#REF!*AX177)+(#REF!*AY177)+(#REF!*AZ177)+(#REF!*BA177)+(#REF!*BB177)+(#REF!*BC177)+(#REF!*BD177))/(AW177+AX177+AY177+AZ177+BA177+BB177+BC177+BD177)</f>
        <v>#REF!</v>
      </c>
      <c r="BG177" s="283"/>
    </row>
    <row r="178" spans="1:59" ht="21" customHeight="1" x14ac:dyDescent="0.2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50"/>
      <c r="M178" s="150"/>
      <c r="N178" s="150"/>
      <c r="O178" s="150"/>
      <c r="Q178" s="290" t="s">
        <v>68</v>
      </c>
      <c r="R178" s="290"/>
      <c r="S178" s="290"/>
      <c r="T178" s="290"/>
      <c r="U178" s="290"/>
      <c r="V178" s="290"/>
      <c r="W178" s="290"/>
      <c r="X178" s="290"/>
      <c r="Y178" s="290"/>
      <c r="Z178" s="290"/>
      <c r="AA178" s="290"/>
      <c r="AB178" s="290"/>
      <c r="AC178" s="290"/>
      <c r="AD178" s="290"/>
      <c r="AE178" s="290" t="s">
        <v>70</v>
      </c>
      <c r="AF178" s="290"/>
      <c r="AG178" s="290"/>
      <c r="AH178" s="290"/>
      <c r="AI178" s="290"/>
      <c r="AJ178" s="290"/>
      <c r="AK178" s="290"/>
      <c r="AL178" s="290"/>
      <c r="AM178" s="290"/>
      <c r="AN178" s="290"/>
      <c r="AO178" s="290"/>
      <c r="AP178" s="290"/>
      <c r="AQ178" s="290"/>
      <c r="AR178" s="290"/>
      <c r="AT178" s="344" t="str">
        <f t="shared" ref="AT178" si="337">$AT$156</f>
        <v>สถิติผลการเรียนของกลุ่มสาระการเรียนรู้ ปีการศึกษา 2557</v>
      </c>
      <c r="AU178" s="344"/>
      <c r="AV178" s="344"/>
      <c r="AW178" s="344"/>
      <c r="AX178" s="344"/>
      <c r="AY178" s="344"/>
      <c r="AZ178" s="344"/>
      <c r="BA178" s="344"/>
      <c r="BB178" s="344"/>
      <c r="BC178" s="344"/>
      <c r="BD178" s="344"/>
      <c r="BE178" s="344"/>
      <c r="BF178" s="344"/>
      <c r="BG178" s="344"/>
    </row>
    <row r="179" spans="1:59" ht="21" customHeight="1" thickBot="1" x14ac:dyDescent="0.25">
      <c r="A179" s="119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50"/>
      <c r="M179" s="150"/>
      <c r="N179" s="150"/>
      <c r="O179" s="150"/>
      <c r="Q179" s="242" t="s">
        <v>18</v>
      </c>
      <c r="R179" s="242"/>
      <c r="S179" s="242"/>
      <c r="T179" s="242"/>
      <c r="U179" s="242"/>
      <c r="V179" s="242"/>
      <c r="W179" s="242"/>
      <c r="X179" s="242"/>
      <c r="Y179" s="242"/>
      <c r="Z179" s="242"/>
      <c r="AA179" s="242"/>
      <c r="AB179" s="242"/>
      <c r="AC179" s="242"/>
      <c r="AD179" s="242"/>
      <c r="AE179" s="242" t="s">
        <v>18</v>
      </c>
      <c r="AF179" s="242"/>
      <c r="AG179" s="242"/>
      <c r="AH179" s="242"/>
      <c r="AI179" s="242"/>
      <c r="AJ179" s="242"/>
      <c r="AK179" s="242"/>
      <c r="AL179" s="242"/>
      <c r="AM179" s="242"/>
      <c r="AN179" s="242"/>
      <c r="AO179" s="242"/>
      <c r="AP179" s="242"/>
      <c r="AQ179" s="242"/>
      <c r="AR179" s="242"/>
      <c r="AT179" s="345" t="s">
        <v>18</v>
      </c>
      <c r="AU179" s="345"/>
      <c r="AV179" s="345"/>
      <c r="AW179" s="345"/>
      <c r="AX179" s="345"/>
      <c r="AY179" s="345"/>
      <c r="AZ179" s="345"/>
      <c r="BA179" s="345"/>
      <c r="BB179" s="345"/>
      <c r="BC179" s="345"/>
      <c r="BD179" s="345"/>
      <c r="BE179" s="345"/>
      <c r="BF179" s="345"/>
      <c r="BG179" s="345"/>
    </row>
    <row r="180" spans="1:59" ht="21.75" customHeight="1" thickBot="1" x14ac:dyDescent="0.25">
      <c r="A180" s="119"/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50"/>
      <c r="M180" s="150"/>
      <c r="N180" s="150"/>
      <c r="O180" s="150"/>
      <c r="Q180" s="385" t="s">
        <v>8</v>
      </c>
      <c r="R180" s="383" t="s">
        <v>17</v>
      </c>
      <c r="S180" s="381" t="s">
        <v>32</v>
      </c>
      <c r="T180" s="382"/>
      <c r="U180" s="369" t="s">
        <v>76</v>
      </c>
      <c r="V180" s="265"/>
      <c r="W180" s="265"/>
      <c r="X180" s="265"/>
      <c r="Y180" s="265"/>
      <c r="Z180" s="265"/>
      <c r="AA180" s="380"/>
      <c r="AB180" s="378" t="s">
        <v>75</v>
      </c>
      <c r="AC180" s="315" t="s">
        <v>7</v>
      </c>
      <c r="AD180" s="295" t="s">
        <v>30</v>
      </c>
      <c r="AE180" s="243" t="s">
        <v>8</v>
      </c>
      <c r="AF180" s="336" t="s">
        <v>17</v>
      </c>
      <c r="AG180" s="307" t="s">
        <v>32</v>
      </c>
      <c r="AH180" s="246"/>
      <c r="AI180" s="247" t="s">
        <v>76</v>
      </c>
      <c r="AJ180" s="248"/>
      <c r="AK180" s="248"/>
      <c r="AL180" s="248"/>
      <c r="AM180" s="248"/>
      <c r="AN180" s="248"/>
      <c r="AO180" s="248"/>
      <c r="AP180" s="249" t="s">
        <v>75</v>
      </c>
      <c r="AQ180" s="315" t="s">
        <v>7</v>
      </c>
      <c r="AR180" s="295" t="s">
        <v>30</v>
      </c>
      <c r="AT180" s="243" t="s">
        <v>8</v>
      </c>
      <c r="AU180" s="336" t="s">
        <v>17</v>
      </c>
      <c r="AV180" s="307" t="s">
        <v>32</v>
      </c>
      <c r="AW180" s="246"/>
      <c r="AX180" s="247" t="s">
        <v>76</v>
      </c>
      <c r="AY180" s="248"/>
      <c r="AZ180" s="248"/>
      <c r="BA180" s="248"/>
      <c r="BB180" s="248"/>
      <c r="BC180" s="248"/>
      <c r="BD180" s="248"/>
      <c r="BE180" s="249" t="s">
        <v>75</v>
      </c>
      <c r="BF180" s="315" t="s">
        <v>7</v>
      </c>
      <c r="BG180" s="295" t="s">
        <v>30</v>
      </c>
    </row>
    <row r="181" spans="1:59" ht="21" customHeight="1" thickBot="1" x14ac:dyDescent="0.25">
      <c r="A181" s="119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50"/>
      <c r="M181" s="150"/>
      <c r="N181" s="150"/>
      <c r="O181" s="150"/>
      <c r="Q181" s="386"/>
      <c r="R181" s="384"/>
      <c r="S181" s="81" t="s">
        <v>9</v>
      </c>
      <c r="T181" s="51">
        <v>0</v>
      </c>
      <c r="U181" s="13">
        <v>1</v>
      </c>
      <c r="V181" s="11">
        <v>1.5</v>
      </c>
      <c r="W181" s="11">
        <v>2</v>
      </c>
      <c r="X181" s="12">
        <v>2.5</v>
      </c>
      <c r="Y181" s="13">
        <v>3</v>
      </c>
      <c r="Z181" s="11">
        <v>3.5</v>
      </c>
      <c r="AA181" s="12">
        <v>4</v>
      </c>
      <c r="AB181" s="379"/>
      <c r="AC181" s="316"/>
      <c r="AD181" s="296"/>
      <c r="AE181" s="244"/>
      <c r="AF181" s="337"/>
      <c r="AG181" s="81" t="s">
        <v>9</v>
      </c>
      <c r="AH181" s="51">
        <v>0</v>
      </c>
      <c r="AI181" s="13">
        <v>1</v>
      </c>
      <c r="AJ181" s="11">
        <v>1.5</v>
      </c>
      <c r="AK181" s="11">
        <v>2</v>
      </c>
      <c r="AL181" s="12">
        <v>2.5</v>
      </c>
      <c r="AM181" s="13">
        <v>3</v>
      </c>
      <c r="AN181" s="11">
        <v>3.5</v>
      </c>
      <c r="AO181" s="12">
        <v>4</v>
      </c>
      <c r="AP181" s="250"/>
      <c r="AQ181" s="316"/>
      <c r="AR181" s="296"/>
      <c r="AT181" s="244"/>
      <c r="AU181" s="337"/>
      <c r="AV181" s="81" t="s">
        <v>9</v>
      </c>
      <c r="AW181" s="51">
        <v>0</v>
      </c>
      <c r="AX181" s="13">
        <v>1</v>
      </c>
      <c r="AY181" s="11">
        <v>1.5</v>
      </c>
      <c r="AZ181" s="11">
        <v>2</v>
      </c>
      <c r="BA181" s="12">
        <v>2.5</v>
      </c>
      <c r="BB181" s="13">
        <v>3</v>
      </c>
      <c r="BC181" s="11">
        <v>3.5</v>
      </c>
      <c r="BD181" s="12">
        <v>4</v>
      </c>
      <c r="BE181" s="250"/>
      <c r="BF181" s="316"/>
      <c r="BG181" s="296"/>
    </row>
    <row r="182" spans="1:59" ht="21" customHeight="1" x14ac:dyDescent="0.2">
      <c r="A182" s="119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50"/>
      <c r="M182" s="150"/>
      <c r="N182" s="150"/>
      <c r="O182" s="150"/>
      <c r="Q182" s="395" t="s">
        <v>3</v>
      </c>
      <c r="R182" s="128" t="s">
        <v>12</v>
      </c>
      <c r="S182" s="16">
        <f t="shared" ref="S182:AA182" si="338">S6</f>
        <v>2</v>
      </c>
      <c r="T182" s="9">
        <f t="shared" si="338"/>
        <v>7</v>
      </c>
      <c r="U182" s="14">
        <f t="shared" si="338"/>
        <v>61</v>
      </c>
      <c r="V182" s="17">
        <f t="shared" si="338"/>
        <v>28</v>
      </c>
      <c r="W182" s="17">
        <f t="shared" si="338"/>
        <v>55</v>
      </c>
      <c r="X182" s="15">
        <f t="shared" si="338"/>
        <v>51</v>
      </c>
      <c r="Y182" s="14">
        <f t="shared" si="338"/>
        <v>20</v>
      </c>
      <c r="Z182" s="17">
        <f t="shared" si="338"/>
        <v>25</v>
      </c>
      <c r="AA182" s="15">
        <f t="shared" si="338"/>
        <v>47</v>
      </c>
      <c r="AB182" s="65">
        <f t="shared" ref="AB182:AB184" si="339">SUM(S182:AA182)</f>
        <v>296</v>
      </c>
      <c r="AC182" s="97">
        <f>SUM((T181*T182)+(U181*U182)+(V181*V182)+(W181*W182)+(X181*X182)+(Y181*Y182)+(Z181*Z182)+(AA181*AA182))/(T182+U182+V182+W182+X182+Y182+Z182+AA182)</f>
        <v>2.2993197278911564</v>
      </c>
      <c r="AD182" s="74">
        <f>SUM(AC182/4*100)</f>
        <v>57.482993197278908</v>
      </c>
      <c r="AE182" s="221" t="s">
        <v>3</v>
      </c>
      <c r="AF182" s="4" t="s">
        <v>12</v>
      </c>
      <c r="AG182" s="16">
        <f t="shared" ref="AG182:AO182" si="340">AG6</f>
        <v>2</v>
      </c>
      <c r="AH182" s="9">
        <f t="shared" si="340"/>
        <v>2</v>
      </c>
      <c r="AI182" s="14">
        <f t="shared" si="340"/>
        <v>68</v>
      </c>
      <c r="AJ182" s="17">
        <f t="shared" si="340"/>
        <v>24</v>
      </c>
      <c r="AK182" s="17">
        <f t="shared" si="340"/>
        <v>26</v>
      </c>
      <c r="AL182" s="15">
        <f t="shared" si="340"/>
        <v>12</v>
      </c>
      <c r="AM182" s="14">
        <f t="shared" si="340"/>
        <v>6</v>
      </c>
      <c r="AN182" s="17">
        <f t="shared" si="340"/>
        <v>4</v>
      </c>
      <c r="AO182" s="15">
        <f t="shared" si="340"/>
        <v>1</v>
      </c>
      <c r="AP182" s="65">
        <f t="shared" ref="AP182:AP184" si="341">SUM(AG182:AO182)</f>
        <v>145</v>
      </c>
      <c r="AQ182" s="97">
        <f>SUM((AH181*AH182)+(AI181*AI182)+(AJ181*AJ182)+(AK181*AK182)+(AL181*AL182)+(AM181*AM182)+(AN181*AN182)+(AO181*AO182))/(AH182+AI182+AJ182+AK182+AL182+AM182+AN182+AO182)</f>
        <v>1.5524475524475525</v>
      </c>
      <c r="AR182" s="74">
        <f>SUM(AQ182/4*100)</f>
        <v>38.811188811188813</v>
      </c>
      <c r="AT182" s="221" t="s">
        <v>3</v>
      </c>
      <c r="AU182" s="4" t="s">
        <v>12</v>
      </c>
      <c r="AV182" s="16">
        <f t="shared" ref="AV182:BD184" si="342">SUM(S182+AG182)</f>
        <v>4</v>
      </c>
      <c r="AW182" s="9">
        <f t="shared" si="342"/>
        <v>9</v>
      </c>
      <c r="AX182" s="14">
        <f t="shared" si="342"/>
        <v>129</v>
      </c>
      <c r="AY182" s="17">
        <f t="shared" si="342"/>
        <v>52</v>
      </c>
      <c r="AZ182" s="17">
        <f t="shared" si="342"/>
        <v>81</v>
      </c>
      <c r="BA182" s="15">
        <f t="shared" si="342"/>
        <v>63</v>
      </c>
      <c r="BB182" s="14">
        <f t="shared" si="342"/>
        <v>26</v>
      </c>
      <c r="BC182" s="17">
        <f t="shared" si="342"/>
        <v>29</v>
      </c>
      <c r="BD182" s="15">
        <f t="shared" si="342"/>
        <v>48</v>
      </c>
      <c r="BE182" s="65">
        <f t="shared" ref="BE182:BE184" si="343">SUM(AV182:BD182)</f>
        <v>441</v>
      </c>
      <c r="BF182" s="97">
        <f>SUM((AW181*AW182)+(AX181*AX182)+(AY181*AY182)+(AZ181*AZ182)+(BA181*BA182)+(BB181*BB182)+(BC181*BC182)+(BD181*BD182))/(AW182+AX182+AY182+AZ182+BA182+BB182+BC182+BD182)</f>
        <v>2.054919908466819</v>
      </c>
      <c r="BG182" s="74">
        <f>SUM(BF182/4*100)</f>
        <v>51.372997711670479</v>
      </c>
    </row>
    <row r="183" spans="1:59" ht="21" customHeight="1" x14ac:dyDescent="0.2">
      <c r="A183" s="119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50"/>
      <c r="M183" s="150"/>
      <c r="N183" s="150"/>
      <c r="O183" s="150"/>
      <c r="Q183" s="396"/>
      <c r="R183" s="129" t="s">
        <v>13</v>
      </c>
      <c r="S183" s="46">
        <f t="shared" ref="S183:AA183" si="344">S28</f>
        <v>3</v>
      </c>
      <c r="T183" s="10">
        <f t="shared" si="344"/>
        <v>1</v>
      </c>
      <c r="U183" s="18">
        <f t="shared" si="344"/>
        <v>1</v>
      </c>
      <c r="V183" s="38">
        <f t="shared" si="344"/>
        <v>12</v>
      </c>
      <c r="W183" s="38">
        <f t="shared" si="344"/>
        <v>14</v>
      </c>
      <c r="X183" s="19">
        <f t="shared" si="344"/>
        <v>20</v>
      </c>
      <c r="Y183" s="18">
        <f t="shared" si="344"/>
        <v>22</v>
      </c>
      <c r="Z183" s="38">
        <f t="shared" si="344"/>
        <v>10</v>
      </c>
      <c r="AA183" s="19">
        <f t="shared" si="344"/>
        <v>32</v>
      </c>
      <c r="AB183" s="66">
        <f t="shared" si="339"/>
        <v>115</v>
      </c>
      <c r="AC183" s="98">
        <f>SUM((T181*T183)+(U181*U183)+(V181*V183)+(W181*W183)+(X181*X183)+(Y181*Y183)+(Z181*Z183)+(AA181*AA183))/(T183+U183+V183+W183+X183+Y183+Z183+AA183)</f>
        <v>2.9107142857142856</v>
      </c>
      <c r="AD183" s="69">
        <f t="shared" ref="AD183:AD184" si="345">SUM(AC183/4*100)</f>
        <v>72.767857142857139</v>
      </c>
      <c r="AE183" s="221"/>
      <c r="AF183" s="5" t="s">
        <v>13</v>
      </c>
      <c r="AG183" s="46">
        <f t="shared" ref="AG183:AO183" si="346">AG28</f>
        <v>1</v>
      </c>
      <c r="AH183" s="10">
        <f t="shared" si="346"/>
        <v>12</v>
      </c>
      <c r="AI183" s="18">
        <f t="shared" si="346"/>
        <v>29</v>
      </c>
      <c r="AJ183" s="38">
        <f t="shared" si="346"/>
        <v>27</v>
      </c>
      <c r="AK183" s="38">
        <f t="shared" si="346"/>
        <v>24</v>
      </c>
      <c r="AL183" s="19">
        <f t="shared" si="346"/>
        <v>35</v>
      </c>
      <c r="AM183" s="18">
        <f t="shared" si="346"/>
        <v>41</v>
      </c>
      <c r="AN183" s="38">
        <f t="shared" si="346"/>
        <v>24</v>
      </c>
      <c r="AO183" s="19">
        <f t="shared" si="346"/>
        <v>23</v>
      </c>
      <c r="AP183" s="66">
        <f t="shared" si="341"/>
        <v>216</v>
      </c>
      <c r="AQ183" s="98">
        <f>SUM((AH181*AH183)+(AI181*AI183)+(AJ181*AJ183)+(AK181*AK183)+(AL181*AL183)+(AM181*AM183)+(AN181*AN183)+(AO181*AO183))/(AH183+AI183+AJ183+AK183+AL183+AM183+AN183+AO183)</f>
        <v>2.344186046511628</v>
      </c>
      <c r="AR183" s="69">
        <f t="shared" ref="AR183:AR184" si="347">SUM(AQ183/4*100)</f>
        <v>58.604651162790702</v>
      </c>
      <c r="AT183" s="221"/>
      <c r="AU183" s="5" t="s">
        <v>13</v>
      </c>
      <c r="AV183" s="46">
        <f t="shared" si="342"/>
        <v>4</v>
      </c>
      <c r="AW183" s="10">
        <f t="shared" si="342"/>
        <v>13</v>
      </c>
      <c r="AX183" s="18">
        <f t="shared" si="342"/>
        <v>30</v>
      </c>
      <c r="AY183" s="38">
        <f t="shared" si="342"/>
        <v>39</v>
      </c>
      <c r="AZ183" s="38">
        <f t="shared" si="342"/>
        <v>38</v>
      </c>
      <c r="BA183" s="19">
        <f t="shared" si="342"/>
        <v>55</v>
      </c>
      <c r="BB183" s="18">
        <f t="shared" si="342"/>
        <v>63</v>
      </c>
      <c r="BC183" s="38">
        <f t="shared" si="342"/>
        <v>34</v>
      </c>
      <c r="BD183" s="19">
        <f t="shared" si="342"/>
        <v>55</v>
      </c>
      <c r="BE183" s="66">
        <f t="shared" si="343"/>
        <v>331</v>
      </c>
      <c r="BF183" s="98">
        <f>SUM((AW181*AW183)+(AX181*AX183)+(AY181*AY183)+(AZ181*AZ183)+(BA181*BA183)+(BB181*BB183)+(BC181*BC183)+(BD181*BD183))/(AW183+AX183+AY183+AZ183+BA183+BB183+BC183+BD183)</f>
        <v>2.5382262996941898</v>
      </c>
      <c r="BG183" s="69">
        <f t="shared" ref="BG183:BG191" si="348">SUM(BF183/4*100)</f>
        <v>63.455657492354746</v>
      </c>
    </row>
    <row r="184" spans="1:59" ht="21.75" customHeight="1" thickBot="1" x14ac:dyDescent="0.25">
      <c r="A184" s="119"/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50"/>
      <c r="M184" s="150"/>
      <c r="N184" s="150"/>
      <c r="O184" s="150"/>
      <c r="Q184" s="396"/>
      <c r="R184" s="130" t="s">
        <v>0</v>
      </c>
      <c r="S184" s="27">
        <f t="shared" ref="S184:AA184" si="349">S50</f>
        <v>0</v>
      </c>
      <c r="T184" s="28">
        <f t="shared" si="349"/>
        <v>0</v>
      </c>
      <c r="U184" s="24">
        <f t="shared" si="349"/>
        <v>42</v>
      </c>
      <c r="V184" s="26">
        <f t="shared" si="349"/>
        <v>22</v>
      </c>
      <c r="W184" s="26">
        <f t="shared" si="349"/>
        <v>18</v>
      </c>
      <c r="X184" s="25">
        <f t="shared" si="349"/>
        <v>9</v>
      </c>
      <c r="Y184" s="24">
        <f t="shared" si="349"/>
        <v>11</v>
      </c>
      <c r="Z184" s="26">
        <f t="shared" si="349"/>
        <v>9</v>
      </c>
      <c r="AA184" s="25">
        <f t="shared" si="349"/>
        <v>4</v>
      </c>
      <c r="AB184" s="196">
        <f t="shared" si="339"/>
        <v>115</v>
      </c>
      <c r="AC184" s="98">
        <f>SUM((T181*T184)+(U181*U184)+(V181*V184)+(W181*W184)+(X181*X184)+(Y181*Y184)+(Z181*Z184)+(AA181*AA184))/(T184+U184+V184+W184+X184+Y184+Z184+AA184)</f>
        <v>1.8608695652173912</v>
      </c>
      <c r="AD184" s="73">
        <f t="shared" si="345"/>
        <v>46.521739130434781</v>
      </c>
      <c r="AE184" s="221"/>
      <c r="AF184" s="2" t="s">
        <v>0</v>
      </c>
      <c r="AG184" s="27">
        <f t="shared" ref="AG184:AO184" si="350">AG50</f>
        <v>0</v>
      </c>
      <c r="AH184" s="28">
        <f t="shared" si="350"/>
        <v>1</v>
      </c>
      <c r="AI184" s="24">
        <f t="shared" si="350"/>
        <v>4</v>
      </c>
      <c r="AJ184" s="26">
        <f t="shared" si="350"/>
        <v>5</v>
      </c>
      <c r="AK184" s="26">
        <f t="shared" si="350"/>
        <v>13</v>
      </c>
      <c r="AL184" s="25">
        <f t="shared" si="350"/>
        <v>23</v>
      </c>
      <c r="AM184" s="24">
        <f t="shared" si="350"/>
        <v>30</v>
      </c>
      <c r="AN184" s="26">
        <f t="shared" si="350"/>
        <v>13</v>
      </c>
      <c r="AO184" s="25">
        <f t="shared" si="350"/>
        <v>27</v>
      </c>
      <c r="AP184" s="99">
        <f t="shared" si="341"/>
        <v>116</v>
      </c>
      <c r="AQ184" s="98">
        <f>SUM((AH181*AH184)+(AI181*AI184)+(AJ181*AJ184)+(AK181*AK184)+(AL181*AL184)+(AM181*AM184)+(AN181*AN184)+(AO181*AO184))/(AH184+AI184+AJ184+AK184+AL184+AM184+AN184+AO184)</f>
        <v>2.9181034482758621</v>
      </c>
      <c r="AR184" s="73">
        <f t="shared" si="347"/>
        <v>72.952586206896555</v>
      </c>
      <c r="AT184" s="221"/>
      <c r="AU184" s="2" t="s">
        <v>0</v>
      </c>
      <c r="AV184" s="27">
        <f t="shared" si="342"/>
        <v>0</v>
      </c>
      <c r="AW184" s="28">
        <f t="shared" si="342"/>
        <v>1</v>
      </c>
      <c r="AX184" s="24">
        <f t="shared" si="342"/>
        <v>46</v>
      </c>
      <c r="AY184" s="26">
        <f t="shared" si="342"/>
        <v>27</v>
      </c>
      <c r="AZ184" s="26">
        <f t="shared" si="342"/>
        <v>31</v>
      </c>
      <c r="BA184" s="25">
        <f t="shared" si="342"/>
        <v>32</v>
      </c>
      <c r="BB184" s="24">
        <f t="shared" si="342"/>
        <v>41</v>
      </c>
      <c r="BC184" s="26">
        <f t="shared" si="342"/>
        <v>22</v>
      </c>
      <c r="BD184" s="25">
        <f t="shared" si="342"/>
        <v>31</v>
      </c>
      <c r="BE184" s="57">
        <f t="shared" si="343"/>
        <v>231</v>
      </c>
      <c r="BF184" s="98">
        <f>SUM((AW181*AW184)+(AX181*AX184)+(AY181*AY184)+(AZ181*AZ184)+(BA181*BA184)+(BB181*BB184)+(BC181*BC184)+(BD181*BD184))/(AW184+AX184+AY184+AZ184+BA184+BB184+BC184+BD184)</f>
        <v>2.3917748917748916</v>
      </c>
      <c r="BG184" s="73">
        <f t="shared" si="348"/>
        <v>59.794372294372288</v>
      </c>
    </row>
    <row r="185" spans="1:59" ht="21" customHeight="1" x14ac:dyDescent="0.2">
      <c r="A185" s="119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50"/>
      <c r="M185" s="150"/>
      <c r="N185" s="150"/>
      <c r="O185" s="150"/>
      <c r="Q185" s="396"/>
      <c r="R185" s="304" t="s">
        <v>6</v>
      </c>
      <c r="S185" s="27">
        <f>SUM(S182:S184)</f>
        <v>5</v>
      </c>
      <c r="T185" s="28">
        <f t="shared" ref="T185:AB185" si="351">SUM(T182:T184)</f>
        <v>8</v>
      </c>
      <c r="U185" s="24">
        <f t="shared" si="351"/>
        <v>104</v>
      </c>
      <c r="V185" s="26">
        <f t="shared" si="351"/>
        <v>62</v>
      </c>
      <c r="W185" s="26">
        <f t="shared" si="351"/>
        <v>87</v>
      </c>
      <c r="X185" s="25">
        <f t="shared" si="351"/>
        <v>80</v>
      </c>
      <c r="Y185" s="24">
        <f t="shared" si="351"/>
        <v>53</v>
      </c>
      <c r="Z185" s="26">
        <f t="shared" si="351"/>
        <v>44</v>
      </c>
      <c r="AA185" s="25">
        <f t="shared" si="351"/>
        <v>83</v>
      </c>
      <c r="AB185" s="304">
        <f t="shared" si="351"/>
        <v>526</v>
      </c>
      <c r="AC185" s="404">
        <f>SUM((T181*T185)+(U181*U185)+(V181*V185)+(W181*W185)+(X181*X185)+(Y181*Y185)+(Z181*Z185)+(AA181*AA185))/(T185+U185+V185+W185+X185+Y185+Z185+AA185)</f>
        <v>2.3339731285988483</v>
      </c>
      <c r="AD185" s="230">
        <f>SUM(AC185/4*100)</f>
        <v>58.349328214971209</v>
      </c>
      <c r="AE185" s="221"/>
      <c r="AF185" s="333" t="s">
        <v>6</v>
      </c>
      <c r="AG185" s="27">
        <f>SUM(AG182:AG184)</f>
        <v>3</v>
      </c>
      <c r="AH185" s="28">
        <f t="shared" ref="AH185:AP185" si="352">SUM(AH182:AH184)</f>
        <v>15</v>
      </c>
      <c r="AI185" s="24">
        <f t="shared" si="352"/>
        <v>101</v>
      </c>
      <c r="AJ185" s="26">
        <f t="shared" si="352"/>
        <v>56</v>
      </c>
      <c r="AK185" s="26">
        <f t="shared" si="352"/>
        <v>63</v>
      </c>
      <c r="AL185" s="25">
        <f t="shared" si="352"/>
        <v>70</v>
      </c>
      <c r="AM185" s="24">
        <f t="shared" si="352"/>
        <v>77</v>
      </c>
      <c r="AN185" s="26">
        <f t="shared" si="352"/>
        <v>41</v>
      </c>
      <c r="AO185" s="25">
        <f t="shared" si="352"/>
        <v>51</v>
      </c>
      <c r="AP185" s="297">
        <f t="shared" si="352"/>
        <v>477</v>
      </c>
      <c r="AQ185" s="313">
        <f>SUM((AH181*AH185)+(AI181*AI185)+(AJ181*AJ185)+(AK181*AK185)+(AL181*AL185)+(AM181*AM185)+(AN181*AN185)+(AO181*AO185))/(AH185+AI185+AJ185+AK185+AL185+AM185+AN185+AO185)</f>
        <v>2.2457805907172994</v>
      </c>
      <c r="AR185" s="231">
        <f>SUM(AQ185/4*100)</f>
        <v>56.144514767932485</v>
      </c>
      <c r="AT185" s="221"/>
      <c r="AU185" s="333" t="s">
        <v>6</v>
      </c>
      <c r="AV185" s="27">
        <f>SUM(AV182:AV184)</f>
        <v>8</v>
      </c>
      <c r="AW185" s="28">
        <f t="shared" ref="AW185" si="353">SUM(AW182:AW184)</f>
        <v>23</v>
      </c>
      <c r="AX185" s="24">
        <f t="shared" ref="AX185" si="354">SUM(AX182:AX184)</f>
        <v>205</v>
      </c>
      <c r="AY185" s="26">
        <f t="shared" ref="AY185" si="355">SUM(AY182:AY184)</f>
        <v>118</v>
      </c>
      <c r="AZ185" s="26">
        <f t="shared" ref="AZ185" si="356">SUM(AZ182:AZ184)</f>
        <v>150</v>
      </c>
      <c r="BA185" s="25">
        <f t="shared" ref="BA185" si="357">SUM(BA182:BA184)</f>
        <v>150</v>
      </c>
      <c r="BB185" s="24">
        <f t="shared" ref="BB185" si="358">SUM(BB182:BB184)</f>
        <v>130</v>
      </c>
      <c r="BC185" s="26">
        <f t="shared" ref="BC185" si="359">SUM(BC182:BC184)</f>
        <v>85</v>
      </c>
      <c r="BD185" s="25">
        <f t="shared" ref="BD185" si="360">SUM(BD182:BD184)</f>
        <v>134</v>
      </c>
      <c r="BE185" s="297">
        <f t="shared" ref="BE185" si="361">SUM(BE182:BE184)</f>
        <v>1003</v>
      </c>
      <c r="BF185" s="313">
        <f>SUM((AW181*AW185)+(AX181*AX185)+(AY181*AY185)+(AZ181*AZ185)+(BA181*BA185)+(BB181*BB185)+(BC181*BC185)+(BD181*BD185))/(AW185+AX185+AY185+AZ185+BA185+BB185+BC185+BD185)</f>
        <v>2.2919597989949749</v>
      </c>
      <c r="BG185" s="231">
        <f>SUM(BF185/4*100)</f>
        <v>57.298994974874375</v>
      </c>
    </row>
    <row r="186" spans="1:59" ht="21" customHeight="1" x14ac:dyDescent="0.2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50"/>
      <c r="M186" s="150"/>
      <c r="N186" s="150"/>
      <c r="O186" s="150"/>
      <c r="Q186" s="396"/>
      <c r="R186" s="224"/>
      <c r="S186" s="233">
        <f>SUM(S185+T185)</f>
        <v>13</v>
      </c>
      <c r="T186" s="234"/>
      <c r="U186" s="233">
        <f>SUM(U185+V185+W185+X185)</f>
        <v>333</v>
      </c>
      <c r="V186" s="235"/>
      <c r="W186" s="235"/>
      <c r="X186" s="234"/>
      <c r="Y186" s="233">
        <f>SUM(Y185+Z185+AA185)</f>
        <v>180</v>
      </c>
      <c r="Z186" s="235"/>
      <c r="AA186" s="234"/>
      <c r="AB186" s="224"/>
      <c r="AC186" s="393"/>
      <c r="AD186" s="231"/>
      <c r="AE186" s="221"/>
      <c r="AF186" s="318"/>
      <c r="AG186" s="235">
        <f>SUM(AG185+AH185)</f>
        <v>18</v>
      </c>
      <c r="AH186" s="235"/>
      <c r="AI186" s="233">
        <f>SUM(AI185+AJ185+AK185+AL185)</f>
        <v>290</v>
      </c>
      <c r="AJ186" s="235"/>
      <c r="AK186" s="235"/>
      <c r="AL186" s="234"/>
      <c r="AM186" s="233">
        <f>SUM(AM185+AN185+AO185)</f>
        <v>169</v>
      </c>
      <c r="AN186" s="235"/>
      <c r="AO186" s="234"/>
      <c r="AP186" s="298"/>
      <c r="AQ186" s="313"/>
      <c r="AR186" s="231"/>
      <c r="AT186" s="221"/>
      <c r="AU186" s="318"/>
      <c r="AV186" s="235">
        <f>SUM(AV185+AW185)</f>
        <v>31</v>
      </c>
      <c r="AW186" s="235"/>
      <c r="AX186" s="233">
        <f>SUM(AX185+AY185+AZ185+BA185)</f>
        <v>623</v>
      </c>
      <c r="AY186" s="235"/>
      <c r="AZ186" s="235"/>
      <c r="BA186" s="234"/>
      <c r="BB186" s="233">
        <f>SUM(BB185+BC185+BD185)</f>
        <v>349</v>
      </c>
      <c r="BC186" s="235"/>
      <c r="BD186" s="234"/>
      <c r="BE186" s="298"/>
      <c r="BF186" s="313"/>
      <c r="BG186" s="231"/>
    </row>
    <row r="187" spans="1:59" ht="21" customHeight="1" x14ac:dyDescent="0.2">
      <c r="A187" s="119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50"/>
      <c r="M187" s="150"/>
      <c r="N187" s="150"/>
      <c r="O187" s="150"/>
      <c r="Q187" s="396"/>
      <c r="R187" s="130" t="s">
        <v>7</v>
      </c>
      <c r="S187" s="49">
        <f>SUM(S185/((AB185)-(S185)))</f>
        <v>9.5969289827255271E-3</v>
      </c>
      <c r="T187" s="50">
        <f>SUM(T185/((AB185)-(S185)))</f>
        <v>1.5355086372360844E-2</v>
      </c>
      <c r="U187" s="49">
        <f>SUM(U185/((AB185)-(S185)))</f>
        <v>0.19961612284069097</v>
      </c>
      <c r="V187" s="39">
        <f>SUM(V185/((AB185)-(S185)))</f>
        <v>0.11900191938579655</v>
      </c>
      <c r="W187" s="39">
        <f>SUM(W185/((AB185)-(S185)))</f>
        <v>0.16698656429942418</v>
      </c>
      <c r="X187" s="50">
        <f>SUM(X185/((AB185)-(S185)))</f>
        <v>0.15355086372360843</v>
      </c>
      <c r="Y187" s="49">
        <f>SUM(Y185/((AB185)-(S185)))</f>
        <v>0.1017274472168906</v>
      </c>
      <c r="Z187" s="39">
        <f>SUM(Z185/((AB185)-(S185)))</f>
        <v>8.4452975047984644E-2</v>
      </c>
      <c r="AA187" s="50">
        <f>SUM(AA185/((AB185)-(S185)))</f>
        <v>0.15930902111324377</v>
      </c>
      <c r="AB187" s="390">
        <f>SUM(T188+U188+Y188)</f>
        <v>1</v>
      </c>
      <c r="AC187" s="393"/>
      <c r="AD187" s="231"/>
      <c r="AE187" s="221"/>
      <c r="AF187" s="2" t="s">
        <v>7</v>
      </c>
      <c r="AG187" s="49">
        <f>SUM(AG185/((AP185)-(AG185)))</f>
        <v>6.3291139240506328E-3</v>
      </c>
      <c r="AH187" s="50">
        <f>SUM(AH185/((AP185)-(AG185)))</f>
        <v>3.1645569620253167E-2</v>
      </c>
      <c r="AI187" s="49">
        <f>SUM(AI185/((AP185)-(AG185)))</f>
        <v>0.21308016877637131</v>
      </c>
      <c r="AJ187" s="39">
        <f>SUM(AJ185/((AP185)-(AG185)))</f>
        <v>0.11814345991561181</v>
      </c>
      <c r="AK187" s="39">
        <f>SUM(AK185/((AP185)-(AG185)))</f>
        <v>0.13291139240506328</v>
      </c>
      <c r="AL187" s="50">
        <f>SUM(AL185/((AP185)-(AG185)))</f>
        <v>0.14767932489451477</v>
      </c>
      <c r="AM187" s="49">
        <f>SUM(AM185/((AP185)-(AG185)))</f>
        <v>0.16244725738396623</v>
      </c>
      <c r="AN187" s="39">
        <f>SUM(AN185/((AP185)-(AG185)))</f>
        <v>8.6497890295358648E-2</v>
      </c>
      <c r="AO187" s="50">
        <f>SUM(AO185/((AP185)-(AG185)))</f>
        <v>0.10759493670886076</v>
      </c>
      <c r="AP187" s="236">
        <f>SUM(AH188+AI188+AM188)</f>
        <v>1</v>
      </c>
      <c r="AQ187" s="313" t="e">
        <f t="shared" ref="AQ187" si="362">SUM((#REF!*AH187)+(#REF!*AI187)+(#REF!*AJ187)+(#REF!*AK187)+(#REF!*AL187)+(#REF!*AM187)+(#REF!*AN187)+(#REF!*AO187))/(AH187+AI187+AJ187+AK187+AL187+AM187+AN187+AO187)</f>
        <v>#REF!</v>
      </c>
      <c r="AR187" s="231"/>
      <c r="AT187" s="221"/>
      <c r="AU187" s="2" t="s">
        <v>7</v>
      </c>
      <c r="AV187" s="49">
        <f>SUM(AV185/((BE185)-(AV185)))</f>
        <v>8.0402010050251264E-3</v>
      </c>
      <c r="AW187" s="50">
        <f>SUM(AW185/((BE185)-(AV185)))</f>
        <v>2.3115577889447236E-2</v>
      </c>
      <c r="AX187" s="49">
        <f>SUM(AX185/((BE185)-(AV185)))</f>
        <v>0.20603015075376885</v>
      </c>
      <c r="AY187" s="39">
        <f>SUM(AY185/((BE185)-(AV185)))</f>
        <v>0.1185929648241206</v>
      </c>
      <c r="AZ187" s="39">
        <f>SUM(AZ185/((BE185)-(AV185)))</f>
        <v>0.15075376884422109</v>
      </c>
      <c r="BA187" s="50">
        <f>SUM(BA185/((BE185)-(AV185)))</f>
        <v>0.15075376884422109</v>
      </c>
      <c r="BB187" s="49">
        <f>SUM(BB185/((BE185)-(AV185)))</f>
        <v>0.1306532663316583</v>
      </c>
      <c r="BC187" s="39">
        <f>SUM(BC185/((BE185)-(AV185)))</f>
        <v>8.5427135678391955E-2</v>
      </c>
      <c r="BD187" s="50">
        <f>SUM(BD185/((BE185)-(AV185)))</f>
        <v>0.13467336683417086</v>
      </c>
      <c r="BE187" s="236">
        <f>SUM(AW188+AX188+BB188)</f>
        <v>1</v>
      </c>
      <c r="BF187" s="313" t="e">
        <f t="shared" ref="BF187" si="363">SUM((#REF!*AW187)+(#REF!*AX187)+(#REF!*AY187)+(#REF!*AZ187)+(#REF!*BA187)+(#REF!*BB187)+(#REF!*BC187)+(#REF!*BD187))/(AW187+AX187+AY187+AZ187+BA187+BB187+BC187+BD187)</f>
        <v>#REF!</v>
      </c>
      <c r="BG187" s="231"/>
    </row>
    <row r="188" spans="1:59" ht="21" customHeight="1" thickBot="1" x14ac:dyDescent="0.25">
      <c r="A188" s="119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50"/>
      <c r="M188" s="150"/>
      <c r="N188" s="150"/>
      <c r="O188" s="150"/>
      <c r="Q188" s="396"/>
      <c r="R188" s="131" t="s">
        <v>10</v>
      </c>
      <c r="S188" s="197">
        <f>SUM(S187)</f>
        <v>9.5969289827255271E-3</v>
      </c>
      <c r="T188" s="158">
        <f>SUM(T187)</f>
        <v>1.5355086372360844E-2</v>
      </c>
      <c r="U188" s="387">
        <f>SUM(U187:X187)</f>
        <v>0.63915547024952013</v>
      </c>
      <c r="V188" s="388"/>
      <c r="W188" s="388"/>
      <c r="X188" s="389"/>
      <c r="Y188" s="387">
        <f>SUM(Y187:AA187)</f>
        <v>0.34548944337811904</v>
      </c>
      <c r="Z188" s="388"/>
      <c r="AA188" s="389"/>
      <c r="AB188" s="391"/>
      <c r="AC188" s="394"/>
      <c r="AD188" s="232"/>
      <c r="AE188" s="221"/>
      <c r="AF188" s="3" t="s">
        <v>10</v>
      </c>
      <c r="AG188" s="156">
        <f>SUM(AG187)</f>
        <v>6.3291139240506328E-3</v>
      </c>
      <c r="AH188" s="158">
        <f>SUM(AH187)</f>
        <v>3.1645569620253167E-2</v>
      </c>
      <c r="AI188" s="238">
        <f>SUM(AI187:AL187)</f>
        <v>0.61181434599156115</v>
      </c>
      <c r="AJ188" s="239"/>
      <c r="AK188" s="239"/>
      <c r="AL188" s="240"/>
      <c r="AM188" s="238">
        <f>SUM(AM187:AO187)</f>
        <v>0.35654008438818563</v>
      </c>
      <c r="AN188" s="239"/>
      <c r="AO188" s="240"/>
      <c r="AP188" s="237"/>
      <c r="AQ188" s="314" t="e">
        <f>SUM((#REF!*AH188)+(#REF!*AI188)+(#REF!*AJ188)+(#REF!*AK188)+(#REF!*AL188)+(#REF!*AM188)+(#REF!*AN188)+(#REF!*AO188))/(AH188+AI188+AJ188+AK188+AL188+AM188+AN188+AO188)</f>
        <v>#REF!</v>
      </c>
      <c r="AR188" s="231"/>
      <c r="AT188" s="221"/>
      <c r="AU188" s="3" t="s">
        <v>10</v>
      </c>
      <c r="AV188" s="156">
        <f>SUM(AV187)</f>
        <v>8.0402010050251264E-3</v>
      </c>
      <c r="AW188" s="158">
        <f>SUM(AW187)</f>
        <v>2.3115577889447236E-2</v>
      </c>
      <c r="AX188" s="238">
        <f>SUM(AX187:BA187)</f>
        <v>0.62613065326633166</v>
      </c>
      <c r="AY188" s="239"/>
      <c r="AZ188" s="239"/>
      <c r="BA188" s="240"/>
      <c r="BB188" s="238">
        <f>SUM(BB187:BD187)</f>
        <v>0.3507537688442211</v>
      </c>
      <c r="BC188" s="239"/>
      <c r="BD188" s="240"/>
      <c r="BE188" s="237"/>
      <c r="BF188" s="314" t="e">
        <f>SUM((#REF!*AW188)+(#REF!*AX188)+(#REF!*AY188)+(#REF!*AZ188)+(#REF!*BA188)+(#REF!*BB188)+(#REF!*BC188)+(#REF!*BD188))/(AW188+AX188+AY188+AZ188+BA188+BB188+BC188+BD188)</f>
        <v>#REF!</v>
      </c>
      <c r="BG188" s="231"/>
    </row>
    <row r="189" spans="1:59" ht="21" customHeight="1" x14ac:dyDescent="0.2">
      <c r="A189" s="119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50"/>
      <c r="M189" s="150"/>
      <c r="N189" s="150"/>
      <c r="O189" s="150"/>
      <c r="Q189" s="396"/>
      <c r="R189" s="132" t="s">
        <v>14</v>
      </c>
      <c r="S189" s="23">
        <f t="shared" ref="S189:AA189" si="364">S72</f>
        <v>0</v>
      </c>
      <c r="T189" s="8">
        <f t="shared" si="364"/>
        <v>6</v>
      </c>
      <c r="U189" s="20">
        <f t="shared" si="364"/>
        <v>29</v>
      </c>
      <c r="V189" s="22">
        <f t="shared" si="364"/>
        <v>18</v>
      </c>
      <c r="W189" s="22">
        <f t="shared" si="364"/>
        <v>19</v>
      </c>
      <c r="X189" s="21">
        <f t="shared" si="364"/>
        <v>51</v>
      </c>
      <c r="Y189" s="20">
        <f t="shared" si="364"/>
        <v>34</v>
      </c>
      <c r="Z189" s="22">
        <f t="shared" si="364"/>
        <v>28</v>
      </c>
      <c r="AA189" s="21">
        <f t="shared" si="364"/>
        <v>44</v>
      </c>
      <c r="AB189" s="96">
        <f t="shared" ref="AB189:AB191" si="365">SUM(S189:AA189)</f>
        <v>229</v>
      </c>
      <c r="AC189" s="97">
        <f>SUM((T181*T189)+(U181*U189)+(V181*V189)+(W181*W189)+(X181*X189)+(Y181*Y189)+(Z181*Z189)+(AA181*AA189))/(T189+U189+V189+W189+X189+Y189+Z189+AA189)</f>
        <v>2.609170305676856</v>
      </c>
      <c r="AD189" s="68">
        <f t="shared" ref="AD189:AD191" si="366">SUM(AC189/4*100)</f>
        <v>65.229257641921407</v>
      </c>
      <c r="AE189" s="221"/>
      <c r="AF189" s="1" t="s">
        <v>14</v>
      </c>
      <c r="AG189" s="23">
        <f t="shared" ref="AG189:AO189" si="367">AG72</f>
        <v>3</v>
      </c>
      <c r="AH189" s="8">
        <f t="shared" si="367"/>
        <v>10</v>
      </c>
      <c r="AI189" s="20">
        <f t="shared" si="367"/>
        <v>42</v>
      </c>
      <c r="AJ189" s="22">
        <f t="shared" si="367"/>
        <v>19</v>
      </c>
      <c r="AK189" s="22">
        <f t="shared" si="367"/>
        <v>21</v>
      </c>
      <c r="AL189" s="21">
        <f t="shared" si="367"/>
        <v>24</v>
      </c>
      <c r="AM189" s="20">
        <f t="shared" si="367"/>
        <v>30</v>
      </c>
      <c r="AN189" s="22">
        <f t="shared" si="367"/>
        <v>30</v>
      </c>
      <c r="AO189" s="21">
        <f t="shared" si="367"/>
        <v>44</v>
      </c>
      <c r="AP189" s="96">
        <f t="shared" ref="AP189:AP191" si="368">SUM(AG189:AO189)</f>
        <v>223</v>
      </c>
      <c r="AQ189" s="97">
        <f>SUM((AH181*AH189)+(AI181*AI189)+(AJ181*AJ189)+(AK181*AK189)+(AL181*AL189)+(AM181*AM189)+(AN181*AN189)+(AO181*AO189))/(AH189+AI189+AJ189+AK189+AL189+AM189+AN189+AO189)</f>
        <v>2.4704545454545452</v>
      </c>
      <c r="AR189" s="68">
        <f t="shared" ref="AR189:AR191" si="369">SUM(AQ189/4*100)</f>
        <v>61.761363636363633</v>
      </c>
      <c r="AT189" s="221"/>
      <c r="AU189" s="1" t="s">
        <v>14</v>
      </c>
      <c r="AV189" s="23">
        <f t="shared" ref="AV189:BD191" si="370">SUM(S189+AG189)</f>
        <v>3</v>
      </c>
      <c r="AW189" s="8">
        <f t="shared" si="370"/>
        <v>16</v>
      </c>
      <c r="AX189" s="20">
        <f t="shared" si="370"/>
        <v>71</v>
      </c>
      <c r="AY189" s="22">
        <f t="shared" si="370"/>
        <v>37</v>
      </c>
      <c r="AZ189" s="22">
        <f t="shared" si="370"/>
        <v>40</v>
      </c>
      <c r="BA189" s="21">
        <f t="shared" si="370"/>
        <v>75</v>
      </c>
      <c r="BB189" s="20">
        <f t="shared" si="370"/>
        <v>64</v>
      </c>
      <c r="BC189" s="22">
        <f t="shared" si="370"/>
        <v>58</v>
      </c>
      <c r="BD189" s="21">
        <f t="shared" si="370"/>
        <v>88</v>
      </c>
      <c r="BE189" s="96">
        <f t="shared" ref="BE189:BE191" si="371">SUM(AV189:BD189)</f>
        <v>452</v>
      </c>
      <c r="BF189" s="97">
        <f>SUM((AW181*AW189)+(AX181*AX189)+(AY181*AY189)+(AZ181*AZ189)+(BA181*BA189)+(BB181*BB189)+(BC181*BC189)+(BD181*BD189))/(AW189+AX189+AY189+AZ189+BA189+BB189+BC189+BD189)</f>
        <v>2.5412026726057908</v>
      </c>
      <c r="BG189" s="68">
        <f t="shared" si="348"/>
        <v>63.530066815144771</v>
      </c>
    </row>
    <row r="190" spans="1:59" ht="21" customHeight="1" x14ac:dyDescent="0.2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50"/>
      <c r="M190" s="150"/>
      <c r="N190" s="150"/>
      <c r="O190" s="150"/>
      <c r="Q190" s="396"/>
      <c r="R190" s="130" t="s">
        <v>15</v>
      </c>
      <c r="S190" s="27">
        <f t="shared" ref="S190:AA190" si="372">S94</f>
        <v>3</v>
      </c>
      <c r="T190" s="28">
        <f t="shared" si="372"/>
        <v>3</v>
      </c>
      <c r="U190" s="24">
        <f t="shared" si="372"/>
        <v>16</v>
      </c>
      <c r="V190" s="26">
        <f t="shared" si="372"/>
        <v>12</v>
      </c>
      <c r="W190" s="26">
        <f t="shared" si="372"/>
        <v>28</v>
      </c>
      <c r="X190" s="25">
        <f t="shared" si="372"/>
        <v>52</v>
      </c>
      <c r="Y190" s="24">
        <f t="shared" si="372"/>
        <v>67</v>
      </c>
      <c r="Z190" s="26">
        <f t="shared" si="372"/>
        <v>36</v>
      </c>
      <c r="AA190" s="25">
        <f t="shared" si="372"/>
        <v>46</v>
      </c>
      <c r="AB190" s="196">
        <f t="shared" si="365"/>
        <v>263</v>
      </c>
      <c r="AC190" s="98">
        <f>SUM((T181*T190)+(U181*U190)+(V181*V190)+(W181*W190)+(X181*X190)+(Y181*Y190)+(Z181*Z190)+(AA181*AA190))/(T190+U190+V190+W190+X190+Y190+Z190+AA190)</f>
        <v>2.8115384615384613</v>
      </c>
      <c r="AD190" s="69">
        <f t="shared" si="366"/>
        <v>70.288461538461533</v>
      </c>
      <c r="AE190" s="221"/>
      <c r="AF190" s="2" t="s">
        <v>15</v>
      </c>
      <c r="AG190" s="27">
        <f t="shared" ref="AG190:AO190" si="373">AG94</f>
        <v>1</v>
      </c>
      <c r="AH190" s="28">
        <f t="shared" si="373"/>
        <v>8</v>
      </c>
      <c r="AI190" s="24">
        <f t="shared" si="373"/>
        <v>15</v>
      </c>
      <c r="AJ190" s="26">
        <f t="shared" si="373"/>
        <v>14</v>
      </c>
      <c r="AK190" s="26">
        <f t="shared" si="373"/>
        <v>40</v>
      </c>
      <c r="AL190" s="25">
        <f t="shared" si="373"/>
        <v>48</v>
      </c>
      <c r="AM190" s="24">
        <f t="shared" si="373"/>
        <v>52</v>
      </c>
      <c r="AN190" s="26">
        <f t="shared" si="373"/>
        <v>40</v>
      </c>
      <c r="AO190" s="25">
        <f t="shared" si="373"/>
        <v>41</v>
      </c>
      <c r="AP190" s="99">
        <f t="shared" si="368"/>
        <v>259</v>
      </c>
      <c r="AQ190" s="98">
        <f>SUM((AH181*AH190)+(AI181*AI190)+(AJ181*AJ190)+(AK181*AK190)+(AL181*AL190)+(AM181*AM190)+(AN181*AN190)+(AO181*AO190))/(AH190+AI190+AJ190+AK190+AL190+AM190+AN190+AO190)</f>
        <v>2.6976744186046511</v>
      </c>
      <c r="AR190" s="69">
        <f t="shared" si="369"/>
        <v>67.441860465116278</v>
      </c>
      <c r="AT190" s="221"/>
      <c r="AU190" s="2" t="s">
        <v>15</v>
      </c>
      <c r="AV190" s="27">
        <f t="shared" si="370"/>
        <v>4</v>
      </c>
      <c r="AW190" s="28">
        <f t="shared" si="370"/>
        <v>11</v>
      </c>
      <c r="AX190" s="24">
        <f t="shared" si="370"/>
        <v>31</v>
      </c>
      <c r="AY190" s="26">
        <f t="shared" si="370"/>
        <v>26</v>
      </c>
      <c r="AZ190" s="26">
        <f t="shared" si="370"/>
        <v>68</v>
      </c>
      <c r="BA190" s="25">
        <f t="shared" si="370"/>
        <v>100</v>
      </c>
      <c r="BB190" s="24">
        <f t="shared" si="370"/>
        <v>119</v>
      </c>
      <c r="BC190" s="26">
        <f t="shared" si="370"/>
        <v>76</v>
      </c>
      <c r="BD190" s="25">
        <f t="shared" si="370"/>
        <v>87</v>
      </c>
      <c r="BE190" s="57">
        <f t="shared" si="371"/>
        <v>522</v>
      </c>
      <c r="BF190" s="98">
        <f>SUM((AW181*AW190)+(AX181*AX190)+(AY181*AY190)+(AZ181*AZ190)+(BA181*BA190)+(BB181*BB190)+(BC181*BC190)+(BD181*BD190))/(AW190+AX190+AY190+AZ190+BA190+BB190+BC190+BD190)</f>
        <v>2.7548262548262548</v>
      </c>
      <c r="BG190" s="69">
        <f t="shared" si="348"/>
        <v>68.870656370656363</v>
      </c>
    </row>
    <row r="191" spans="1:59" ht="21.75" customHeight="1" x14ac:dyDescent="0.2">
      <c r="A191" s="119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50"/>
      <c r="M191" s="150"/>
      <c r="N191" s="150"/>
      <c r="O191" s="150"/>
      <c r="Q191" s="396"/>
      <c r="R191" s="130" t="s">
        <v>1</v>
      </c>
      <c r="S191" s="46">
        <f t="shared" ref="S191:AA191" si="374">S116</f>
        <v>0</v>
      </c>
      <c r="T191" s="10">
        <f t="shared" si="374"/>
        <v>3</v>
      </c>
      <c r="U191" s="18">
        <f t="shared" si="374"/>
        <v>12</v>
      </c>
      <c r="V191" s="38">
        <f t="shared" si="374"/>
        <v>16</v>
      </c>
      <c r="W191" s="38">
        <f t="shared" si="374"/>
        <v>13</v>
      </c>
      <c r="X191" s="19">
        <f t="shared" si="374"/>
        <v>18</v>
      </c>
      <c r="Y191" s="18">
        <f t="shared" si="374"/>
        <v>45</v>
      </c>
      <c r="Z191" s="38">
        <f t="shared" si="374"/>
        <v>33</v>
      </c>
      <c r="AA191" s="19">
        <f t="shared" si="374"/>
        <v>66</v>
      </c>
      <c r="AB191" s="66">
        <f t="shared" si="365"/>
        <v>206</v>
      </c>
      <c r="AC191" s="98">
        <f>SUM((T181*T191)+(U181*U191)+(V181*V191)+(W181*W191)+(X181*X191)+(Y181*Y191)+(Z181*Z191)+(AA181*AA191))/(T191+U191+V191+W191+X191+Y191+Z191+AA191)</f>
        <v>3.016990291262136</v>
      </c>
      <c r="AD191" s="69">
        <f t="shared" si="366"/>
        <v>75.424757281553397</v>
      </c>
      <c r="AE191" s="221"/>
      <c r="AF191" s="2" t="s">
        <v>1</v>
      </c>
      <c r="AG191" s="46">
        <f t="shared" ref="AG191:AO191" si="375">AG116</f>
        <v>0</v>
      </c>
      <c r="AH191" s="10">
        <f t="shared" si="375"/>
        <v>0</v>
      </c>
      <c r="AI191" s="18">
        <f t="shared" si="375"/>
        <v>6</v>
      </c>
      <c r="AJ191" s="38">
        <f t="shared" si="375"/>
        <v>15</v>
      </c>
      <c r="AK191" s="38">
        <f t="shared" si="375"/>
        <v>26</v>
      </c>
      <c r="AL191" s="19">
        <f t="shared" si="375"/>
        <v>41</v>
      </c>
      <c r="AM191" s="18">
        <f t="shared" si="375"/>
        <v>53</v>
      </c>
      <c r="AN191" s="38">
        <f t="shared" si="375"/>
        <v>40</v>
      </c>
      <c r="AO191" s="19">
        <f t="shared" si="375"/>
        <v>22</v>
      </c>
      <c r="AP191" s="66">
        <f t="shared" si="368"/>
        <v>203</v>
      </c>
      <c r="AQ191" s="98">
        <f>SUM((AH181*AH191)+(AI181*AI191)+(AJ181*AJ191)+(AK181*AK191)+(AL181*AL191)+(AM181*AM191)+(AN181*AN191)+(AO181*AO191))/(AH191+AI191+AJ191+AK191+AL191+AM191+AN191+AO191)</f>
        <v>2.8078817733990147</v>
      </c>
      <c r="AR191" s="69">
        <f t="shared" si="369"/>
        <v>70.197044334975374</v>
      </c>
      <c r="AT191" s="221"/>
      <c r="AU191" s="2" t="s">
        <v>1</v>
      </c>
      <c r="AV191" s="46">
        <f t="shared" si="370"/>
        <v>0</v>
      </c>
      <c r="AW191" s="10">
        <f t="shared" si="370"/>
        <v>3</v>
      </c>
      <c r="AX191" s="18">
        <f t="shared" si="370"/>
        <v>18</v>
      </c>
      <c r="AY191" s="38">
        <f t="shared" si="370"/>
        <v>31</v>
      </c>
      <c r="AZ191" s="38">
        <f t="shared" si="370"/>
        <v>39</v>
      </c>
      <c r="BA191" s="19">
        <f t="shared" si="370"/>
        <v>59</v>
      </c>
      <c r="BB191" s="18">
        <f t="shared" si="370"/>
        <v>98</v>
      </c>
      <c r="BC191" s="38">
        <f t="shared" si="370"/>
        <v>73</v>
      </c>
      <c r="BD191" s="19">
        <f t="shared" si="370"/>
        <v>88</v>
      </c>
      <c r="BE191" s="66">
        <f t="shared" si="371"/>
        <v>409</v>
      </c>
      <c r="BF191" s="98">
        <f>SUM((AW181*AW191)+(AX181*AX191)+(AY181*AY191)+(AZ181*AZ191)+(BA181*BA191)+(BB181*BB191)+(BC181*BC191)+(BD181*BD191))/(AW191+AX191+AY191+AZ191+BA191+BB191+BC191+BD191)</f>
        <v>2.91320293398533</v>
      </c>
      <c r="BG191" s="69">
        <f t="shared" si="348"/>
        <v>72.830073349633253</v>
      </c>
    </row>
    <row r="192" spans="1:59" ht="21" customHeight="1" x14ac:dyDescent="0.2">
      <c r="A192" s="119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50"/>
      <c r="M192" s="150"/>
      <c r="N192" s="150"/>
      <c r="O192" s="150"/>
      <c r="Q192" s="396"/>
      <c r="R192" s="304" t="s">
        <v>6</v>
      </c>
      <c r="S192" s="27">
        <f>SUM(S189:S191)</f>
        <v>3</v>
      </c>
      <c r="T192" s="28">
        <f t="shared" ref="T192:AB192" si="376">SUM(T189:T191)</f>
        <v>12</v>
      </c>
      <c r="U192" s="24">
        <f t="shared" si="376"/>
        <v>57</v>
      </c>
      <c r="V192" s="26">
        <f t="shared" si="376"/>
        <v>46</v>
      </c>
      <c r="W192" s="26">
        <f t="shared" si="376"/>
        <v>60</v>
      </c>
      <c r="X192" s="25">
        <f t="shared" si="376"/>
        <v>121</v>
      </c>
      <c r="Y192" s="24">
        <f t="shared" si="376"/>
        <v>146</v>
      </c>
      <c r="Z192" s="26">
        <f t="shared" si="376"/>
        <v>97</v>
      </c>
      <c r="AA192" s="25">
        <f t="shared" si="376"/>
        <v>156</v>
      </c>
      <c r="AB192" s="304">
        <f t="shared" si="376"/>
        <v>698</v>
      </c>
      <c r="AC192" s="404">
        <f>SUM((T181*T192)+(U181*U192)+(V181*V192)+(W181*W192)+(X181*X192)+(Y181*Y192)+(Z181*Z192)+(AA181*AA192))/(T192+U192+V192+W192+X192+Y192+Z192+AA192)</f>
        <v>2.8057553956834531</v>
      </c>
      <c r="AD192" s="289">
        <f>SUM(AC192/4*100)</f>
        <v>70.143884892086334</v>
      </c>
      <c r="AE192" s="221"/>
      <c r="AF192" s="333" t="s">
        <v>6</v>
      </c>
      <c r="AG192" s="27">
        <f>SUM(AG189:AG191)</f>
        <v>4</v>
      </c>
      <c r="AH192" s="28">
        <f t="shared" ref="AH192:AP192" si="377">SUM(AH189:AH191)</f>
        <v>18</v>
      </c>
      <c r="AI192" s="24">
        <f t="shared" si="377"/>
        <v>63</v>
      </c>
      <c r="AJ192" s="26">
        <f t="shared" si="377"/>
        <v>48</v>
      </c>
      <c r="AK192" s="26">
        <f t="shared" si="377"/>
        <v>87</v>
      </c>
      <c r="AL192" s="25">
        <f t="shared" si="377"/>
        <v>113</v>
      </c>
      <c r="AM192" s="24">
        <f t="shared" si="377"/>
        <v>135</v>
      </c>
      <c r="AN192" s="26">
        <f t="shared" si="377"/>
        <v>110</v>
      </c>
      <c r="AO192" s="25">
        <f t="shared" si="377"/>
        <v>107</v>
      </c>
      <c r="AP192" s="297">
        <f t="shared" si="377"/>
        <v>685</v>
      </c>
      <c r="AQ192" s="313">
        <f>SUM((AH181*AH192)+(AI181*AI192)+(AJ181*AJ192)+(AK181*AK192)+(AL181*AL192)+(AM181*AM192)+(AN181*AN192)+(AO181*AO192))/(AH192+AI192+AJ192+AK192+AL192+AM192+AN192+AO192)</f>
        <v>2.6571218795888401</v>
      </c>
      <c r="AR192" s="282">
        <f>SUM(AQ192/4*100)</f>
        <v>66.428046989720997</v>
      </c>
      <c r="AT192" s="221"/>
      <c r="AU192" s="333" t="s">
        <v>6</v>
      </c>
      <c r="AV192" s="27">
        <f>SUM(AV189:AV191)</f>
        <v>7</v>
      </c>
      <c r="AW192" s="28">
        <f t="shared" ref="AW192" si="378">SUM(AW189:AW191)</f>
        <v>30</v>
      </c>
      <c r="AX192" s="24">
        <f t="shared" ref="AX192" si="379">SUM(AX189:AX191)</f>
        <v>120</v>
      </c>
      <c r="AY192" s="26">
        <f t="shared" ref="AY192" si="380">SUM(AY189:AY191)</f>
        <v>94</v>
      </c>
      <c r="AZ192" s="26">
        <f t="shared" ref="AZ192" si="381">SUM(AZ189:AZ191)</f>
        <v>147</v>
      </c>
      <c r="BA192" s="25">
        <f t="shared" ref="BA192" si="382">SUM(BA189:BA191)</f>
        <v>234</v>
      </c>
      <c r="BB192" s="24">
        <f t="shared" ref="BB192" si="383">SUM(BB189:BB191)</f>
        <v>281</v>
      </c>
      <c r="BC192" s="26">
        <f t="shared" ref="BC192" si="384">SUM(BC189:BC191)</f>
        <v>207</v>
      </c>
      <c r="BD192" s="25">
        <f t="shared" ref="BD192" si="385">SUM(BD189:BD191)</f>
        <v>263</v>
      </c>
      <c r="BE192" s="297">
        <f t="shared" ref="BE192" si="386">SUM(BE189:BE191)</f>
        <v>1383</v>
      </c>
      <c r="BF192" s="313">
        <f>SUM((AW181*AW192)+(AX181*AX192)+(AY181*AY192)+(AZ181*AZ192)+(BA181*BA192)+(BB181*BB192)+(BC181*BC192)+(BD181*BD192))/(AW192+AX192+AY192+AZ192+BA192+BB192+BC192+BD192)</f>
        <v>2.7321947674418605</v>
      </c>
      <c r="BG192" s="282">
        <f>SUM(BF192/4*100)</f>
        <v>68.304869186046517</v>
      </c>
    </row>
    <row r="193" spans="1:59" ht="21" customHeight="1" x14ac:dyDescent="0.2">
      <c r="A193" s="119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50"/>
      <c r="M193" s="150"/>
      <c r="N193" s="150"/>
      <c r="O193" s="150"/>
      <c r="Q193" s="396"/>
      <c r="R193" s="224"/>
      <c r="S193" s="233">
        <f>SUM(S192+T192)</f>
        <v>15</v>
      </c>
      <c r="T193" s="234"/>
      <c r="U193" s="233">
        <f>SUM(U192+V192+W192+X192)</f>
        <v>284</v>
      </c>
      <c r="V193" s="235"/>
      <c r="W193" s="235"/>
      <c r="X193" s="234"/>
      <c r="Y193" s="233">
        <f>SUM(Y192+Z192+AA192)</f>
        <v>399</v>
      </c>
      <c r="Z193" s="235"/>
      <c r="AA193" s="234"/>
      <c r="AB193" s="224"/>
      <c r="AC193" s="393"/>
      <c r="AD193" s="231"/>
      <c r="AE193" s="221"/>
      <c r="AF193" s="318"/>
      <c r="AG193" s="235">
        <f>SUM(AG192+AH192)</f>
        <v>22</v>
      </c>
      <c r="AH193" s="235"/>
      <c r="AI193" s="233">
        <f>SUM(AI192+AJ192+AK192+AL192)</f>
        <v>311</v>
      </c>
      <c r="AJ193" s="235"/>
      <c r="AK193" s="235"/>
      <c r="AL193" s="234"/>
      <c r="AM193" s="233">
        <f>SUM(AM192+AN192+AO192)</f>
        <v>352</v>
      </c>
      <c r="AN193" s="235"/>
      <c r="AO193" s="234"/>
      <c r="AP193" s="298"/>
      <c r="AQ193" s="313"/>
      <c r="AR193" s="282"/>
      <c r="AT193" s="221"/>
      <c r="AU193" s="318"/>
      <c r="AV193" s="235">
        <f>SUM(AV192+AW192)</f>
        <v>37</v>
      </c>
      <c r="AW193" s="235"/>
      <c r="AX193" s="233">
        <f>SUM(AX192+AY192+AZ192+BA192)</f>
        <v>595</v>
      </c>
      <c r="AY193" s="235"/>
      <c r="AZ193" s="235"/>
      <c r="BA193" s="234"/>
      <c r="BB193" s="233">
        <f>SUM(BB192+BC192+BD192)</f>
        <v>751</v>
      </c>
      <c r="BC193" s="235"/>
      <c r="BD193" s="234"/>
      <c r="BE193" s="298"/>
      <c r="BF193" s="313"/>
      <c r="BG193" s="282"/>
    </row>
    <row r="194" spans="1:59" ht="21" customHeight="1" x14ac:dyDescent="0.2">
      <c r="A194" s="119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50"/>
      <c r="M194" s="150"/>
      <c r="N194" s="150"/>
      <c r="O194" s="150"/>
      <c r="Q194" s="396"/>
      <c r="R194" s="130" t="s">
        <v>7</v>
      </c>
      <c r="S194" s="49">
        <f>SUM(S192/((AB192)-(S192)))</f>
        <v>4.3165467625899279E-3</v>
      </c>
      <c r="T194" s="50">
        <f>SUM(T192/((AB192)-(S192)))</f>
        <v>1.7266187050359712E-2</v>
      </c>
      <c r="U194" s="49">
        <f>SUM(U192/((AB192)-(S192)))</f>
        <v>8.2014388489208639E-2</v>
      </c>
      <c r="V194" s="39">
        <f>SUM(V192/((AB192)-(S192)))</f>
        <v>6.6187050359712229E-2</v>
      </c>
      <c r="W194" s="39">
        <f>SUM(W192/((AB192)-(S192)))</f>
        <v>8.6330935251798566E-2</v>
      </c>
      <c r="X194" s="50">
        <f>SUM(X192/((AB192)-(S192)))</f>
        <v>0.17410071942446043</v>
      </c>
      <c r="Y194" s="49">
        <f>SUM(Y192/((AB192)-(S192)))</f>
        <v>0.21007194244604316</v>
      </c>
      <c r="Z194" s="39">
        <f>SUM(Z192/((AB192)-(S192)))</f>
        <v>0.13956834532374102</v>
      </c>
      <c r="AA194" s="50">
        <f>SUM(AA192/((AB192)-(S192)))</f>
        <v>0.22446043165467625</v>
      </c>
      <c r="AB194" s="390">
        <f>SUM(T195+U195+Y195)</f>
        <v>1</v>
      </c>
      <c r="AC194" s="393"/>
      <c r="AD194" s="231"/>
      <c r="AE194" s="221"/>
      <c r="AF194" s="2" t="s">
        <v>7</v>
      </c>
      <c r="AG194" s="49">
        <f>SUM(AG192/((AP192)-(AG192)))</f>
        <v>5.8737151248164461E-3</v>
      </c>
      <c r="AH194" s="50">
        <f>SUM(AH192/((AP192)-(AG192)))</f>
        <v>2.643171806167401E-2</v>
      </c>
      <c r="AI194" s="49">
        <f>SUM(AI192/((AP192)-(AG192)))</f>
        <v>9.2511013215859028E-2</v>
      </c>
      <c r="AJ194" s="39">
        <f>SUM(AJ192/((AP192)-(AG192)))</f>
        <v>7.0484581497797363E-2</v>
      </c>
      <c r="AK194" s="39">
        <f>SUM(AK192/((AP192)-(AG192)))</f>
        <v>0.1277533039647577</v>
      </c>
      <c r="AL194" s="50">
        <f>SUM(AL192/((AP192)-(AG192)))</f>
        <v>0.16593245227606462</v>
      </c>
      <c r="AM194" s="49">
        <f>SUM(AM192/((AP192)-(AG192)))</f>
        <v>0.19823788546255505</v>
      </c>
      <c r="AN194" s="39">
        <f>SUM(AN192/((AP192)-(AG192)))</f>
        <v>0.16152716593245228</v>
      </c>
      <c r="AO194" s="50">
        <f>SUM(AO192/((AP192)-(AG192)))</f>
        <v>0.15712187958883994</v>
      </c>
      <c r="AP194" s="236">
        <f>SUM(AH195+AI195+AM195)</f>
        <v>1</v>
      </c>
      <c r="AQ194" s="313" t="e">
        <f>SUM((#REF!*AH194)+(#REF!*AI194)+(#REF!*AJ194)+(#REF!*AK194)+(#REF!*AL194)+(#REF!*AM194)+(#REF!*AN194)+(#REF!*AO194))/(AH194+AI194+AJ194+AK194+AL194+AM194+AN194+AO194)</f>
        <v>#REF!</v>
      </c>
      <c r="AR194" s="282"/>
      <c r="AT194" s="221"/>
      <c r="AU194" s="2" t="s">
        <v>7</v>
      </c>
      <c r="AV194" s="49">
        <f>SUM(AV192/((BE192)-(AV192)))</f>
        <v>5.0872093023255818E-3</v>
      </c>
      <c r="AW194" s="50">
        <f>SUM(AW192/((BE192)-(AV192)))</f>
        <v>2.1802325581395349E-2</v>
      </c>
      <c r="AX194" s="49">
        <f>SUM(AX192/((BE192)-(AV192)))</f>
        <v>8.7209302325581398E-2</v>
      </c>
      <c r="AY194" s="39">
        <f>SUM(AY192/((BE192)-(AV192)))</f>
        <v>6.8313953488372089E-2</v>
      </c>
      <c r="AZ194" s="39">
        <f>SUM(AZ192/((BE192)-(AV192)))</f>
        <v>0.1068313953488372</v>
      </c>
      <c r="BA194" s="50">
        <f>SUM(BA192/((BE192)-(AV192)))</f>
        <v>0.17005813953488372</v>
      </c>
      <c r="BB194" s="49">
        <f>SUM(BB192/((BE192)-(AV192)))</f>
        <v>0.20421511627906977</v>
      </c>
      <c r="BC194" s="39">
        <f>SUM(BC192/((BE192)-(AV192)))</f>
        <v>0.1504360465116279</v>
      </c>
      <c r="BD194" s="50">
        <f>SUM(BD192/((BE192)-(AV192)))</f>
        <v>0.19113372093023256</v>
      </c>
      <c r="BE194" s="236">
        <f>SUM(AW195+AX195+BB195)</f>
        <v>1</v>
      </c>
      <c r="BF194" s="313" t="e">
        <f>SUM((#REF!*AW194)+(#REF!*AX194)+(#REF!*AY194)+(#REF!*AZ194)+(#REF!*BA194)+(#REF!*BB194)+(#REF!*BC194)+(#REF!*BD194))/(AW194+AX194+AY194+AZ194+BA194+BB194+BC194+BD194)</f>
        <v>#REF!</v>
      </c>
      <c r="BG194" s="282"/>
    </row>
    <row r="195" spans="1:59" ht="21.75" customHeight="1" thickBot="1" x14ac:dyDescent="0.25">
      <c r="A195" s="119"/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50"/>
      <c r="M195" s="150"/>
      <c r="N195" s="150"/>
      <c r="O195" s="150"/>
      <c r="Q195" s="396"/>
      <c r="R195" s="131" t="s">
        <v>10</v>
      </c>
      <c r="S195" s="197">
        <f>SUM(S194)</f>
        <v>4.3165467625899279E-3</v>
      </c>
      <c r="T195" s="158">
        <f>SUM(T194)</f>
        <v>1.7266187050359712E-2</v>
      </c>
      <c r="U195" s="387">
        <f>SUM(U194:X194)</f>
        <v>0.40863309352517985</v>
      </c>
      <c r="V195" s="388"/>
      <c r="W195" s="388"/>
      <c r="X195" s="389"/>
      <c r="Y195" s="387">
        <f>SUM(Y194:AA194)</f>
        <v>0.57410071942446039</v>
      </c>
      <c r="Z195" s="388"/>
      <c r="AA195" s="389"/>
      <c r="AB195" s="391"/>
      <c r="AC195" s="394"/>
      <c r="AD195" s="232"/>
      <c r="AE195" s="221"/>
      <c r="AF195" s="3" t="s">
        <v>10</v>
      </c>
      <c r="AG195" s="156">
        <f>SUM(AG194)</f>
        <v>5.8737151248164461E-3</v>
      </c>
      <c r="AH195" s="158">
        <f>SUM(AH194)</f>
        <v>2.643171806167401E-2</v>
      </c>
      <c r="AI195" s="238">
        <f>SUM(AI194:AL194)</f>
        <v>0.4566813509544787</v>
      </c>
      <c r="AJ195" s="239"/>
      <c r="AK195" s="239"/>
      <c r="AL195" s="240"/>
      <c r="AM195" s="238">
        <f>SUM(AM194:AO194)</f>
        <v>0.5168869309838473</v>
      </c>
      <c r="AN195" s="239"/>
      <c r="AO195" s="240"/>
      <c r="AP195" s="237"/>
      <c r="AQ195" s="314" t="e">
        <f>SUM((#REF!*AH195)+(#REF!*AI195)+(#REF!*AJ195)+(#REF!*AK195)+(#REF!*AL195)+(#REF!*AM195)+(#REF!*AN195)+(#REF!*AO195))/(AH195+AI195+AJ195+AK195+AL195+AM195+AN195+AO195)</f>
        <v>#REF!</v>
      </c>
      <c r="AR195" s="289"/>
      <c r="AT195" s="221"/>
      <c r="AU195" s="3" t="s">
        <v>10</v>
      </c>
      <c r="AV195" s="156">
        <f>SUM(AV194)</f>
        <v>5.0872093023255818E-3</v>
      </c>
      <c r="AW195" s="158">
        <f>SUM(AW194)</f>
        <v>2.1802325581395349E-2</v>
      </c>
      <c r="AX195" s="238">
        <f>SUM(AX194:BA194)</f>
        <v>0.43241279069767435</v>
      </c>
      <c r="AY195" s="239"/>
      <c r="AZ195" s="239"/>
      <c r="BA195" s="240"/>
      <c r="BB195" s="238">
        <f>SUM(BB194:BD194)</f>
        <v>0.54578488372093026</v>
      </c>
      <c r="BC195" s="239"/>
      <c r="BD195" s="240"/>
      <c r="BE195" s="237"/>
      <c r="BF195" s="314" t="e">
        <f>SUM((#REF!*AW195)+(#REF!*AX195)+(#REF!*AY195)+(#REF!*AZ195)+(#REF!*BA195)+(#REF!*BB195)+(#REF!*BC195)+(#REF!*BD195))/(AW195+AX195+AY195+AZ195+BA195+BB195+BC195+BD195)</f>
        <v>#REF!</v>
      </c>
      <c r="BG195" s="289"/>
    </row>
    <row r="196" spans="1:59" ht="21.75" customHeight="1" x14ac:dyDescent="0.2">
      <c r="A196" s="119"/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50"/>
      <c r="M196" s="150"/>
      <c r="N196" s="150"/>
      <c r="O196" s="150"/>
      <c r="Q196" s="396"/>
      <c r="R196" s="305" t="s">
        <v>31</v>
      </c>
      <c r="S196" s="82">
        <f t="shared" ref="S196:AA196" si="387">SUM(S185++S192)</f>
        <v>8</v>
      </c>
      <c r="T196" s="7">
        <f t="shared" si="387"/>
        <v>20</v>
      </c>
      <c r="U196" s="104">
        <f t="shared" si="387"/>
        <v>161</v>
      </c>
      <c r="V196" s="34">
        <f t="shared" si="387"/>
        <v>108</v>
      </c>
      <c r="W196" s="34">
        <f t="shared" si="387"/>
        <v>147</v>
      </c>
      <c r="X196" s="105">
        <f t="shared" si="387"/>
        <v>201</v>
      </c>
      <c r="Y196" s="104">
        <f t="shared" si="387"/>
        <v>199</v>
      </c>
      <c r="Z196" s="34">
        <f t="shared" si="387"/>
        <v>141</v>
      </c>
      <c r="AA196" s="105">
        <f t="shared" si="387"/>
        <v>239</v>
      </c>
      <c r="AB196" s="305">
        <f>SUM(AB185+AB192)</f>
        <v>1224</v>
      </c>
      <c r="AC196" s="392">
        <f>SUM((T181*T196)+(U181*U196)+(V181*V196)+(W181*W196)+(X181*X196)+(Y181*Y196)+(Z181*Z196)+(AA181*AA196))/(T196+U196+V196+W196+X196+Y196+Z196+AA196)</f>
        <v>2.6036184210526314</v>
      </c>
      <c r="AD196" s="230">
        <f>SUM(AC196/4*100)</f>
        <v>65.09046052631578</v>
      </c>
      <c r="AE196" s="221"/>
      <c r="AF196" s="334" t="s">
        <v>31</v>
      </c>
      <c r="AG196" s="82">
        <f t="shared" ref="AG196:AO196" si="388">SUM(AG185++AG192)</f>
        <v>7</v>
      </c>
      <c r="AH196" s="7">
        <f t="shared" si="388"/>
        <v>33</v>
      </c>
      <c r="AI196" s="104">
        <f t="shared" si="388"/>
        <v>164</v>
      </c>
      <c r="AJ196" s="34">
        <f t="shared" si="388"/>
        <v>104</v>
      </c>
      <c r="AK196" s="34">
        <f t="shared" si="388"/>
        <v>150</v>
      </c>
      <c r="AL196" s="105">
        <f t="shared" si="388"/>
        <v>183</v>
      </c>
      <c r="AM196" s="104">
        <f t="shared" si="388"/>
        <v>212</v>
      </c>
      <c r="AN196" s="34">
        <f t="shared" si="388"/>
        <v>151</v>
      </c>
      <c r="AO196" s="105">
        <f t="shared" si="388"/>
        <v>158</v>
      </c>
      <c r="AP196" s="309">
        <f>SUM(AP185+AP192)</f>
        <v>1162</v>
      </c>
      <c r="AQ196" s="311">
        <f>SUM((AH181*AH196)+(AI181*AI196)+(AJ181*AJ196)+(AK181*AK196)+(AL181*AL196)+(AM181*AM196)+(AN181*AN196)+(AO181*AO196))/(AH196+AI196+AJ196+AK196+AL196+AM196+AN196+AO196)</f>
        <v>2.4883116883116885</v>
      </c>
      <c r="AR196" s="281">
        <f>SUM(AQ196/4*100)</f>
        <v>62.20779220779221</v>
      </c>
      <c r="AT196" s="221"/>
      <c r="AU196" s="334" t="s">
        <v>31</v>
      </c>
      <c r="AV196" s="82">
        <f t="shared" ref="AV196:BD196" si="389">SUM(AV185++AV192)</f>
        <v>15</v>
      </c>
      <c r="AW196" s="7">
        <f t="shared" si="389"/>
        <v>53</v>
      </c>
      <c r="AX196" s="35">
        <f t="shared" si="389"/>
        <v>325</v>
      </c>
      <c r="AY196" s="34">
        <f t="shared" si="389"/>
        <v>212</v>
      </c>
      <c r="AZ196" s="34">
        <f t="shared" si="389"/>
        <v>297</v>
      </c>
      <c r="BA196" s="36">
        <f t="shared" si="389"/>
        <v>384</v>
      </c>
      <c r="BB196" s="35">
        <f t="shared" si="389"/>
        <v>411</v>
      </c>
      <c r="BC196" s="34">
        <f t="shared" si="389"/>
        <v>292</v>
      </c>
      <c r="BD196" s="36">
        <f t="shared" si="389"/>
        <v>397</v>
      </c>
      <c r="BE196" s="309">
        <f>SUM(BE185+BE192)</f>
        <v>2386</v>
      </c>
      <c r="BF196" s="311">
        <f>SUM((AW181*AW196)+(AX181*AX196)+(AY181*AY196)+(AZ181*AZ196)+(BA181*BA196)+(BB181*BB196)+(BC181*BC196)+(BD181*BD196))/(AW196+AX196+AY196+AZ196+BA196+BB196+BC196+BD196)</f>
        <v>2.5474483340362717</v>
      </c>
      <c r="BG196" s="281">
        <f>SUM(BF196/4*100)</f>
        <v>63.686208350906796</v>
      </c>
    </row>
    <row r="197" spans="1:59" ht="21.75" customHeight="1" x14ac:dyDescent="0.2">
      <c r="A197" s="119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50"/>
      <c r="M197" s="150"/>
      <c r="N197" s="150"/>
      <c r="O197" s="150"/>
      <c r="Q197" s="396"/>
      <c r="R197" s="306"/>
      <c r="S197" s="284">
        <f>SUM(S196+T196)</f>
        <v>28</v>
      </c>
      <c r="T197" s="285"/>
      <c r="U197" s="284">
        <f>SUM(U196+V196+W196+X196)</f>
        <v>617</v>
      </c>
      <c r="V197" s="286"/>
      <c r="W197" s="286"/>
      <c r="X197" s="285"/>
      <c r="Y197" s="284">
        <f>SUM(Y196+Z196+AA196)</f>
        <v>579</v>
      </c>
      <c r="Z197" s="286"/>
      <c r="AA197" s="285"/>
      <c r="AB197" s="306"/>
      <c r="AC197" s="393"/>
      <c r="AD197" s="231"/>
      <c r="AE197" s="221"/>
      <c r="AF197" s="335"/>
      <c r="AG197" s="286">
        <f>SUM(AG196+AH196)</f>
        <v>40</v>
      </c>
      <c r="AH197" s="286"/>
      <c r="AI197" s="284">
        <f>SUM(AI196+AJ196+AK196+AL196)</f>
        <v>601</v>
      </c>
      <c r="AJ197" s="286"/>
      <c r="AK197" s="286"/>
      <c r="AL197" s="285"/>
      <c r="AM197" s="284">
        <f>SUM(AM196+AN196+AO196)</f>
        <v>521</v>
      </c>
      <c r="AN197" s="286"/>
      <c r="AO197" s="285"/>
      <c r="AP197" s="310"/>
      <c r="AQ197" s="312"/>
      <c r="AR197" s="282"/>
      <c r="AT197" s="221"/>
      <c r="AU197" s="335"/>
      <c r="AV197" s="286">
        <f>SUM(AV196+AW196)</f>
        <v>68</v>
      </c>
      <c r="AW197" s="286"/>
      <c r="AX197" s="284">
        <f>SUM(AX196+AY196+AZ196+BA196)</f>
        <v>1218</v>
      </c>
      <c r="AY197" s="286"/>
      <c r="AZ197" s="286"/>
      <c r="BA197" s="285"/>
      <c r="BB197" s="284">
        <f>SUM(BB196+BC196+BD196)</f>
        <v>1100</v>
      </c>
      <c r="BC197" s="286"/>
      <c r="BD197" s="285"/>
      <c r="BE197" s="310"/>
      <c r="BF197" s="312"/>
      <c r="BG197" s="282"/>
    </row>
    <row r="198" spans="1:59" ht="21.75" customHeight="1" x14ac:dyDescent="0.2">
      <c r="A198" s="119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50"/>
      <c r="M198" s="150"/>
      <c r="N198" s="150"/>
      <c r="O198" s="150"/>
      <c r="Q198" s="396"/>
      <c r="R198" s="133" t="s">
        <v>7</v>
      </c>
      <c r="S198" s="49">
        <f>SUM(S196/((AB196)-(S196)))</f>
        <v>6.5789473684210523E-3</v>
      </c>
      <c r="T198" s="50">
        <f>SUM(T196/((AB196)-(S196)))</f>
        <v>1.6447368421052631E-2</v>
      </c>
      <c r="U198" s="49">
        <f>SUM(U196/((AB196)-(S196)))</f>
        <v>0.13240131578947367</v>
      </c>
      <c r="V198" s="39">
        <f>SUM(V196/((AB196)-(S196)))</f>
        <v>8.8815789473684209E-2</v>
      </c>
      <c r="W198" s="39">
        <f>SUM(W196/((AB196)-(S196)))</f>
        <v>0.12088815789473684</v>
      </c>
      <c r="X198" s="50">
        <f>SUM(X196/((AB196)-(S196)))</f>
        <v>0.16529605263157895</v>
      </c>
      <c r="Y198" s="49">
        <f>SUM(Y196/((AB196)-(S196)))</f>
        <v>0.16365131578947367</v>
      </c>
      <c r="Z198" s="39">
        <f>SUM(Z196/((AB196)-(S196)))</f>
        <v>0.11595394736842106</v>
      </c>
      <c r="AA198" s="50">
        <f>SUM(AA196/((AB196)-(S196)))</f>
        <v>0.19654605263157895</v>
      </c>
      <c r="AB198" s="390">
        <f>SUM(T199+U199+Y199)</f>
        <v>1</v>
      </c>
      <c r="AC198" s="393"/>
      <c r="AD198" s="231"/>
      <c r="AE198" s="221"/>
      <c r="AF198" s="83" t="s">
        <v>7</v>
      </c>
      <c r="AG198" s="49">
        <f>SUM(AG196/((AP196)-(AG196)))</f>
        <v>6.0606060606060606E-3</v>
      </c>
      <c r="AH198" s="50">
        <f>SUM(AH196/((AP196)-(AG196)))</f>
        <v>2.8571428571428571E-2</v>
      </c>
      <c r="AI198" s="49">
        <f>SUM(AI196/((AP196)-(AG196)))</f>
        <v>0.141991341991342</v>
      </c>
      <c r="AJ198" s="39">
        <f>SUM(AJ196/((AP196)-(AG196)))</f>
        <v>9.004329004329005E-2</v>
      </c>
      <c r="AK198" s="39">
        <f>SUM(AK196/((AP196)-(AG196)))</f>
        <v>0.12987012987012986</v>
      </c>
      <c r="AL198" s="50">
        <f>SUM(AL196/((AP196)-(AG196)))</f>
        <v>0.15844155844155844</v>
      </c>
      <c r="AM198" s="49">
        <f>SUM(AM196/((AP196)-(AG196)))</f>
        <v>0.18354978354978355</v>
      </c>
      <c r="AN198" s="39">
        <f>SUM(AN196/((AP196)-(AG196)))</f>
        <v>0.13073593073593073</v>
      </c>
      <c r="AO198" s="50">
        <f>SUM(AO196/((AP196)-(AG196)))</f>
        <v>0.13679653679653681</v>
      </c>
      <c r="AP198" s="236">
        <f>SUM(AH199+AI199+AM199)</f>
        <v>1</v>
      </c>
      <c r="AQ198" s="313" t="e">
        <f>SUM((#REF!*AH198)+(#REF!*AI198)+(#REF!*AJ198)+(#REF!*AK198)+(#REF!*AL198)+(#REF!*AM198)+(#REF!*AN198)+(#REF!*AO198))/(AH198+AI198+AJ198+AK198+AL198+AM198+AN198+AO198)</f>
        <v>#REF!</v>
      </c>
      <c r="AR198" s="282"/>
      <c r="AT198" s="221"/>
      <c r="AU198" s="83" t="s">
        <v>7</v>
      </c>
      <c r="AV198" s="49">
        <f>SUM(AV196/((BE196)-(AV196)))</f>
        <v>6.3264445381695485E-3</v>
      </c>
      <c r="AW198" s="50">
        <f>SUM(AW196/((BE196)-(AV196)))</f>
        <v>2.2353437368199072E-2</v>
      </c>
      <c r="AX198" s="49">
        <f>SUM(AX196/((BE196)-(AV196)))</f>
        <v>0.13707296499367355</v>
      </c>
      <c r="AY198" s="39">
        <f>SUM(AY196/((BE196)-(AV196)))</f>
        <v>8.9413749472796289E-2</v>
      </c>
      <c r="AZ198" s="39">
        <f>SUM(AZ196/((BE196)-(AV196)))</f>
        <v>0.12526360185575705</v>
      </c>
      <c r="BA198" s="50">
        <f>SUM(BA196/((BE196)-(AV196)))</f>
        <v>0.16195698017714044</v>
      </c>
      <c r="BB198" s="49">
        <f>SUM(BB196/((BE196)-(AV196)))</f>
        <v>0.17334458034584563</v>
      </c>
      <c r="BC198" s="39">
        <f>SUM(BC196/((BE196)-(AV196)))</f>
        <v>0.12315478700970055</v>
      </c>
      <c r="BD198" s="50">
        <f>SUM(BD196/((BE196)-(AV196)))</f>
        <v>0.16743989877688739</v>
      </c>
      <c r="BE198" s="236">
        <f>SUM(AW199+AX199+BB199)</f>
        <v>0.99999999999999989</v>
      </c>
      <c r="BF198" s="313" t="e">
        <f>SUM((#REF!*AW198)+(#REF!*AX198)+(#REF!*AY198)+(#REF!*AZ198)+(#REF!*BA198)+(#REF!*BB198)+(#REF!*BC198)+(#REF!*BD198))/(AW198+AX198+AY198+AZ198+BA198+BB198+BC198+BD198)</f>
        <v>#REF!</v>
      </c>
      <c r="BG198" s="282"/>
    </row>
    <row r="199" spans="1:59" ht="21.75" customHeight="1" thickBot="1" x14ac:dyDescent="0.25">
      <c r="A199" s="119"/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50"/>
      <c r="M199" s="150"/>
      <c r="N199" s="150"/>
      <c r="O199" s="150"/>
      <c r="Q199" s="397"/>
      <c r="R199" s="134" t="s">
        <v>10</v>
      </c>
      <c r="S199" s="197">
        <f>SUM(S198)</f>
        <v>6.5789473684210523E-3</v>
      </c>
      <c r="T199" s="158">
        <f>SUM(T198)</f>
        <v>1.6447368421052631E-2</v>
      </c>
      <c r="U199" s="387">
        <f>SUM(U198:X198)</f>
        <v>0.50740131578947367</v>
      </c>
      <c r="V199" s="388"/>
      <c r="W199" s="388"/>
      <c r="X199" s="389"/>
      <c r="Y199" s="387">
        <f>SUM(Y198:AA198)</f>
        <v>0.47615131578947367</v>
      </c>
      <c r="Z199" s="388"/>
      <c r="AA199" s="389"/>
      <c r="AB199" s="391"/>
      <c r="AC199" s="394"/>
      <c r="AD199" s="232"/>
      <c r="AE199" s="222"/>
      <c r="AF199" s="84" t="s">
        <v>10</v>
      </c>
      <c r="AG199" s="156">
        <f>SUM(AG198)</f>
        <v>6.0606060606060606E-3</v>
      </c>
      <c r="AH199" s="158">
        <f>SUM(AH198)</f>
        <v>2.8571428571428571E-2</v>
      </c>
      <c r="AI199" s="238">
        <f>SUM(AI198:AL198)</f>
        <v>0.52034632034632033</v>
      </c>
      <c r="AJ199" s="239"/>
      <c r="AK199" s="239"/>
      <c r="AL199" s="240"/>
      <c r="AM199" s="238">
        <f>SUM(AM198:AO198)</f>
        <v>0.45108225108225108</v>
      </c>
      <c r="AN199" s="239"/>
      <c r="AO199" s="240"/>
      <c r="AP199" s="237"/>
      <c r="AQ199" s="314" t="e">
        <f>SUM((#REF!*AH199)+(#REF!*AI199)+(#REF!*AJ199)+(#REF!*AK199)+(#REF!*AL199)+(#REF!*AM199)+(#REF!*AN199)+(#REF!*AO199))/(AH199+AI199+AJ199+AK199+AL199+AM199+AN199+AO199)</f>
        <v>#REF!</v>
      </c>
      <c r="AR199" s="283"/>
      <c r="AT199" s="222"/>
      <c r="AU199" s="84" t="s">
        <v>10</v>
      </c>
      <c r="AV199" s="156">
        <f>SUM(AV198)</f>
        <v>6.3264445381695485E-3</v>
      </c>
      <c r="AW199" s="158">
        <f>SUM(AW198)</f>
        <v>2.2353437368199072E-2</v>
      </c>
      <c r="AX199" s="238">
        <f>SUM(AX198:BA198)</f>
        <v>0.51370729649936731</v>
      </c>
      <c r="AY199" s="239"/>
      <c r="AZ199" s="239"/>
      <c r="BA199" s="240"/>
      <c r="BB199" s="238">
        <f>SUM(BB198:BD198)</f>
        <v>0.46393926613243353</v>
      </c>
      <c r="BC199" s="239"/>
      <c r="BD199" s="240"/>
      <c r="BE199" s="237"/>
      <c r="BF199" s="314" t="e">
        <f>SUM((#REF!*AW199)+(#REF!*AX199)+(#REF!*AY199)+(#REF!*AZ199)+(#REF!*BA199)+(#REF!*BB199)+(#REF!*BC199)+(#REF!*BD199))/(AW199+AX199+AY199+AZ199+BA199+BB199+BC199+BD199)</f>
        <v>#REF!</v>
      </c>
      <c r="BG199" s="283"/>
    </row>
    <row r="200" spans="1:59" ht="24" customHeight="1" x14ac:dyDescent="0.2">
      <c r="A200" s="119"/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50"/>
      <c r="M200" s="150"/>
      <c r="N200" s="150"/>
      <c r="O200" s="150"/>
      <c r="Q200" s="290" t="s">
        <v>68</v>
      </c>
      <c r="R200" s="290"/>
      <c r="S200" s="290"/>
      <c r="T200" s="290"/>
      <c r="U200" s="290"/>
      <c r="V200" s="290"/>
      <c r="W200" s="290"/>
      <c r="X200" s="290"/>
      <c r="Y200" s="290"/>
      <c r="Z200" s="290"/>
      <c r="AA200" s="290"/>
      <c r="AB200" s="290"/>
      <c r="AC200" s="290"/>
      <c r="AD200" s="290"/>
      <c r="AE200" s="290" t="s">
        <v>70</v>
      </c>
      <c r="AF200" s="290"/>
      <c r="AG200" s="290"/>
      <c r="AH200" s="290"/>
      <c r="AI200" s="290"/>
      <c r="AJ200" s="290"/>
      <c r="AK200" s="290"/>
      <c r="AL200" s="290"/>
      <c r="AM200" s="290"/>
      <c r="AN200" s="290"/>
      <c r="AO200" s="290"/>
      <c r="AP200" s="290"/>
      <c r="AQ200" s="290"/>
      <c r="AR200" s="290"/>
      <c r="AT200" s="290" t="str">
        <f t="shared" ref="AT200" si="390">$AT$156</f>
        <v>สถิติผลการเรียนของกลุ่มสาระการเรียนรู้ ปีการศึกษา 2557</v>
      </c>
      <c r="AU200" s="290"/>
      <c r="AV200" s="290"/>
      <c r="AW200" s="290"/>
      <c r="AX200" s="290"/>
      <c r="AY200" s="290"/>
      <c r="AZ200" s="290"/>
      <c r="BA200" s="290"/>
      <c r="BB200" s="290"/>
      <c r="BC200" s="290"/>
      <c r="BD200" s="290"/>
      <c r="BE200" s="290"/>
      <c r="BF200" s="290"/>
      <c r="BG200" s="290"/>
    </row>
    <row r="201" spans="1:59" s="54" customFormat="1" ht="24" customHeight="1" thickBot="1" x14ac:dyDescent="0.25">
      <c r="A201" s="119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50"/>
      <c r="M201" s="150"/>
      <c r="N201" s="150"/>
      <c r="O201" s="150"/>
      <c r="P201"/>
      <c r="Q201" s="242" t="s">
        <v>18</v>
      </c>
      <c r="R201" s="242"/>
      <c r="S201" s="242"/>
      <c r="T201" s="242"/>
      <c r="U201" s="242"/>
      <c r="V201" s="242"/>
      <c r="W201" s="242"/>
      <c r="X201" s="242"/>
      <c r="Y201" s="242"/>
      <c r="Z201" s="242"/>
      <c r="AA201" s="242"/>
      <c r="AB201" s="242"/>
      <c r="AC201" s="242"/>
      <c r="AD201" s="242"/>
      <c r="AE201" s="242" t="s">
        <v>18</v>
      </c>
      <c r="AF201" s="242"/>
      <c r="AG201" s="242"/>
      <c r="AH201" s="242"/>
      <c r="AI201" s="242"/>
      <c r="AJ201" s="242"/>
      <c r="AK201" s="242"/>
      <c r="AL201" s="242"/>
      <c r="AM201" s="242"/>
      <c r="AN201" s="242"/>
      <c r="AO201" s="242"/>
      <c r="AP201" s="242"/>
      <c r="AQ201" s="242"/>
      <c r="AR201" s="242"/>
      <c r="AS201"/>
      <c r="AT201" s="242" t="s">
        <v>18</v>
      </c>
      <c r="AU201" s="242"/>
      <c r="AV201" s="242"/>
      <c r="AW201" s="242"/>
      <c r="AX201" s="242"/>
      <c r="AY201" s="242"/>
      <c r="AZ201" s="242"/>
      <c r="BA201" s="242"/>
      <c r="BB201" s="242"/>
      <c r="BC201" s="242"/>
      <c r="BD201" s="242"/>
      <c r="BE201" s="242"/>
      <c r="BF201" s="242"/>
      <c r="BG201" s="242"/>
    </row>
    <row r="202" spans="1:59" ht="21.75" thickBot="1" x14ac:dyDescent="0.25">
      <c r="A202" s="119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50"/>
      <c r="M202" s="150"/>
      <c r="N202" s="150"/>
      <c r="O202" s="150"/>
      <c r="Q202" s="385" t="s">
        <v>8</v>
      </c>
      <c r="R202" s="383" t="s">
        <v>17</v>
      </c>
      <c r="S202" s="381" t="s">
        <v>32</v>
      </c>
      <c r="T202" s="307"/>
      <c r="U202" s="403" t="s">
        <v>76</v>
      </c>
      <c r="V202" s="265"/>
      <c r="W202" s="265"/>
      <c r="X202" s="265"/>
      <c r="Y202" s="265"/>
      <c r="Z202" s="265"/>
      <c r="AA202" s="380"/>
      <c r="AB202" s="291" t="s">
        <v>75</v>
      </c>
      <c r="AC202" s="293" t="s">
        <v>7</v>
      </c>
      <c r="AD202" s="295" t="s">
        <v>30</v>
      </c>
      <c r="AE202" s="243" t="s">
        <v>8</v>
      </c>
      <c r="AF202" s="336" t="s">
        <v>17</v>
      </c>
      <c r="AG202" s="307" t="s">
        <v>32</v>
      </c>
      <c r="AH202" s="308"/>
      <c r="AI202" s="248" t="s">
        <v>76</v>
      </c>
      <c r="AJ202" s="248"/>
      <c r="AK202" s="248"/>
      <c r="AL202" s="248"/>
      <c r="AM202" s="248"/>
      <c r="AN202" s="248"/>
      <c r="AO202" s="248"/>
      <c r="AP202" s="291" t="s">
        <v>75</v>
      </c>
      <c r="AQ202" s="293" t="s">
        <v>7</v>
      </c>
      <c r="AR202" s="295" t="s">
        <v>30</v>
      </c>
      <c r="AT202" s="243" t="s">
        <v>8</v>
      </c>
      <c r="AU202" s="336" t="s">
        <v>17</v>
      </c>
      <c r="AV202" s="307" t="s">
        <v>32</v>
      </c>
      <c r="AW202" s="308"/>
      <c r="AX202" s="248" t="s">
        <v>76</v>
      </c>
      <c r="AY202" s="248"/>
      <c r="AZ202" s="248"/>
      <c r="BA202" s="248"/>
      <c r="BB202" s="248"/>
      <c r="BC202" s="248"/>
      <c r="BD202" s="248"/>
      <c r="BE202" s="291" t="s">
        <v>75</v>
      </c>
      <c r="BF202" s="293" t="s">
        <v>7</v>
      </c>
      <c r="BG202" s="295" t="s">
        <v>30</v>
      </c>
    </row>
    <row r="203" spans="1:59" s="56" customFormat="1" ht="20.85" customHeight="1" thickBot="1" x14ac:dyDescent="0.25">
      <c r="A203" s="119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50"/>
      <c r="M203" s="150"/>
      <c r="N203" s="150"/>
      <c r="O203" s="150"/>
      <c r="P203"/>
      <c r="Q203" s="386"/>
      <c r="R203" s="384"/>
      <c r="S203" s="81" t="s">
        <v>9</v>
      </c>
      <c r="T203" s="51">
        <v>0</v>
      </c>
      <c r="U203" s="13">
        <v>1</v>
      </c>
      <c r="V203" s="11">
        <v>1.5</v>
      </c>
      <c r="W203" s="11">
        <v>2</v>
      </c>
      <c r="X203" s="12">
        <v>2.5</v>
      </c>
      <c r="Y203" s="13">
        <v>3</v>
      </c>
      <c r="Z203" s="11">
        <v>3.5</v>
      </c>
      <c r="AA203" s="12">
        <v>4</v>
      </c>
      <c r="AB203" s="292"/>
      <c r="AC203" s="294"/>
      <c r="AD203" s="296"/>
      <c r="AE203" s="244"/>
      <c r="AF203" s="337"/>
      <c r="AG203" s="81" t="s">
        <v>9</v>
      </c>
      <c r="AH203" s="51">
        <v>0</v>
      </c>
      <c r="AI203" s="13">
        <v>1</v>
      </c>
      <c r="AJ203" s="11">
        <v>1.5</v>
      </c>
      <c r="AK203" s="11">
        <v>2</v>
      </c>
      <c r="AL203" s="12">
        <v>2.5</v>
      </c>
      <c r="AM203" s="13">
        <v>3</v>
      </c>
      <c r="AN203" s="11">
        <v>3.5</v>
      </c>
      <c r="AO203" s="12">
        <v>4</v>
      </c>
      <c r="AP203" s="292"/>
      <c r="AQ203" s="294"/>
      <c r="AR203" s="296"/>
      <c r="AS203"/>
      <c r="AT203" s="244"/>
      <c r="AU203" s="337"/>
      <c r="AV203" s="81" t="s">
        <v>9</v>
      </c>
      <c r="AW203" s="51">
        <v>0</v>
      </c>
      <c r="AX203" s="13">
        <v>1</v>
      </c>
      <c r="AY203" s="11">
        <v>1.5</v>
      </c>
      <c r="AZ203" s="11">
        <v>2</v>
      </c>
      <c r="BA203" s="12">
        <v>2.5</v>
      </c>
      <c r="BB203" s="13">
        <v>3</v>
      </c>
      <c r="BC203" s="11">
        <v>3.5</v>
      </c>
      <c r="BD203" s="12">
        <v>4</v>
      </c>
      <c r="BE203" s="292"/>
      <c r="BF203" s="294"/>
      <c r="BG203" s="296"/>
    </row>
    <row r="204" spans="1:59" ht="20.85" customHeight="1" x14ac:dyDescent="0.2">
      <c r="A204" s="119"/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50"/>
      <c r="M204" s="150"/>
      <c r="N204" s="150"/>
      <c r="O204" s="150"/>
      <c r="P204" s="54"/>
      <c r="Q204" s="395" t="s">
        <v>4</v>
      </c>
      <c r="R204" s="128" t="s">
        <v>12</v>
      </c>
      <c r="S204" s="16">
        <f t="shared" ref="S204:AA204" si="391">S7</f>
        <v>1</v>
      </c>
      <c r="T204" s="9">
        <f t="shared" si="391"/>
        <v>1</v>
      </c>
      <c r="U204" s="14">
        <f t="shared" si="391"/>
        <v>8</v>
      </c>
      <c r="V204" s="17">
        <f t="shared" si="391"/>
        <v>22</v>
      </c>
      <c r="W204" s="17">
        <f t="shared" si="391"/>
        <v>43</v>
      </c>
      <c r="X204" s="15">
        <f t="shared" si="391"/>
        <v>30</v>
      </c>
      <c r="Y204" s="14">
        <f t="shared" si="391"/>
        <v>14</v>
      </c>
      <c r="Z204" s="17">
        <f t="shared" si="391"/>
        <v>17</v>
      </c>
      <c r="AA204" s="15">
        <f t="shared" si="391"/>
        <v>12</v>
      </c>
      <c r="AB204" s="16">
        <f t="shared" ref="AB204:AB206" si="392">SUM(S204:AA204)</f>
        <v>148</v>
      </c>
      <c r="AC204" s="42">
        <f>SUM((T203*T204)+(U203*U204)+(V203*V204)+(W203*W204)+(X203*X204)+(Y203*Y204)+(Z203*Z204)+(AA203*AA204))/(T204+U204+V204+W204+X204+Y204+Z204+AA204)</f>
        <v>2.3911564625850339</v>
      </c>
      <c r="AD204" s="74">
        <f>SUM(AC204/4*100)</f>
        <v>59.778911564625844</v>
      </c>
      <c r="AE204" s="221" t="s">
        <v>4</v>
      </c>
      <c r="AF204" s="4" t="s">
        <v>12</v>
      </c>
      <c r="AG204" s="16">
        <f t="shared" ref="AG204:AO204" si="393">AG7</f>
        <v>0</v>
      </c>
      <c r="AH204" s="9">
        <f t="shared" si="393"/>
        <v>4</v>
      </c>
      <c r="AI204" s="14">
        <f t="shared" si="393"/>
        <v>7</v>
      </c>
      <c r="AJ204" s="17">
        <f t="shared" si="393"/>
        <v>8</v>
      </c>
      <c r="AK204" s="17">
        <f t="shared" si="393"/>
        <v>19</v>
      </c>
      <c r="AL204" s="15">
        <f t="shared" si="393"/>
        <v>21</v>
      </c>
      <c r="AM204" s="14">
        <f t="shared" si="393"/>
        <v>54</v>
      </c>
      <c r="AN204" s="17">
        <f t="shared" si="393"/>
        <v>70</v>
      </c>
      <c r="AO204" s="15">
        <f t="shared" si="393"/>
        <v>107</v>
      </c>
      <c r="AP204" s="16">
        <f t="shared" ref="AP204:AP206" si="394">SUM(AG204:AO204)</f>
        <v>290</v>
      </c>
      <c r="AQ204" s="42">
        <f>SUM((AH203*AH204)+(AI203*AI204)+(AJ203*AJ204)+(AK203*AK204)+(AL203*AL204)+(AM203*AM204)+(AN203*AN204)+(AO203*AO204))/(AH204+AI204+AJ204+AK204+AL204+AM204+AN204+AO204)</f>
        <v>3.2568965517241377</v>
      </c>
      <c r="AR204" s="74">
        <f>SUM(AQ204/4*100)</f>
        <v>81.422413793103445</v>
      </c>
      <c r="AT204" s="221" t="s">
        <v>4</v>
      </c>
      <c r="AU204" s="4" t="s">
        <v>12</v>
      </c>
      <c r="AV204" s="16">
        <f t="shared" ref="AV204:BD206" si="395">SUM(S204+AG204)</f>
        <v>1</v>
      </c>
      <c r="AW204" s="9">
        <f t="shared" si="395"/>
        <v>5</v>
      </c>
      <c r="AX204" s="14">
        <f t="shared" si="395"/>
        <v>15</v>
      </c>
      <c r="AY204" s="17">
        <f t="shared" si="395"/>
        <v>30</v>
      </c>
      <c r="AZ204" s="17">
        <f t="shared" si="395"/>
        <v>62</v>
      </c>
      <c r="BA204" s="15">
        <f t="shared" si="395"/>
        <v>51</v>
      </c>
      <c r="BB204" s="14">
        <f t="shared" si="395"/>
        <v>68</v>
      </c>
      <c r="BC204" s="17">
        <f t="shared" si="395"/>
        <v>87</v>
      </c>
      <c r="BD204" s="15">
        <f t="shared" si="395"/>
        <v>119</v>
      </c>
      <c r="BE204" s="16">
        <f t="shared" ref="BE204:BE206" si="396">SUM(AV204:BD204)</f>
        <v>438</v>
      </c>
      <c r="BF204" s="42">
        <f>SUM((AW203*AW204)+(AX203*AX204)+(AY203*AY204)+(AZ203*AZ204)+(BA203*BA204)+(BB203*BB204)+(BC203*BC204)+(BD203*BD204))/(AW204+AX204+AY204+AZ204+BA204+BB204+BC204+BD204)</f>
        <v>2.9656750572082382</v>
      </c>
      <c r="BG204" s="74">
        <f>SUM(BF204/4*100)</f>
        <v>74.141876430205954</v>
      </c>
    </row>
    <row r="205" spans="1:59" ht="21.75" customHeight="1" x14ac:dyDescent="0.2">
      <c r="A205" s="119"/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50"/>
      <c r="M205" s="150"/>
      <c r="N205" s="150"/>
      <c r="O205" s="150"/>
      <c r="Q205" s="396"/>
      <c r="R205" s="129" t="s">
        <v>13</v>
      </c>
      <c r="S205" s="46">
        <f t="shared" ref="S205:AA205" si="397">S29</f>
        <v>0</v>
      </c>
      <c r="T205" s="10">
        <f t="shared" si="397"/>
        <v>6</v>
      </c>
      <c r="U205" s="18">
        <f t="shared" si="397"/>
        <v>3</v>
      </c>
      <c r="V205" s="38">
        <f t="shared" si="397"/>
        <v>3</v>
      </c>
      <c r="W205" s="38">
        <f t="shared" si="397"/>
        <v>5</v>
      </c>
      <c r="X205" s="19">
        <f t="shared" si="397"/>
        <v>12</v>
      </c>
      <c r="Y205" s="18">
        <f t="shared" si="397"/>
        <v>24</v>
      </c>
      <c r="Z205" s="38">
        <f t="shared" si="397"/>
        <v>36</v>
      </c>
      <c r="AA205" s="19">
        <f t="shared" si="397"/>
        <v>26</v>
      </c>
      <c r="AB205" s="46">
        <f t="shared" si="392"/>
        <v>115</v>
      </c>
      <c r="AC205" s="43">
        <f>SUM((T203*T205)+(U203*U205)+(V203*V205)+(W203*W205)+(X203*X205)+(Y203*Y205)+(Z203*Z205)+(AA203*AA205))/(T205+U205+V205+W205+X205+Y205+Z205+AA205)</f>
        <v>3.0391304347826087</v>
      </c>
      <c r="AD205" s="69">
        <f t="shared" ref="AD205:AD206" si="398">SUM(AC205/4*100)</f>
        <v>75.978260869565219</v>
      </c>
      <c r="AE205" s="221"/>
      <c r="AF205" s="5" t="s">
        <v>13</v>
      </c>
      <c r="AG205" s="46">
        <f t="shared" ref="AG205:AO205" si="399">AG29</f>
        <v>0</v>
      </c>
      <c r="AH205" s="10">
        <f t="shared" si="399"/>
        <v>4</v>
      </c>
      <c r="AI205" s="18">
        <f t="shared" si="399"/>
        <v>8</v>
      </c>
      <c r="AJ205" s="38">
        <f t="shared" si="399"/>
        <v>7</v>
      </c>
      <c r="AK205" s="38">
        <f t="shared" si="399"/>
        <v>13</v>
      </c>
      <c r="AL205" s="19">
        <f t="shared" si="399"/>
        <v>25</v>
      </c>
      <c r="AM205" s="18">
        <f t="shared" si="399"/>
        <v>19</v>
      </c>
      <c r="AN205" s="38">
        <f t="shared" si="399"/>
        <v>18</v>
      </c>
      <c r="AO205" s="19">
        <f t="shared" si="399"/>
        <v>14</v>
      </c>
      <c r="AP205" s="46">
        <f t="shared" si="394"/>
        <v>108</v>
      </c>
      <c r="AQ205" s="43">
        <f>SUM((AH203*AH205)+(AI203*AI205)+(AJ203*AJ205)+(AK203*AK205)+(AL203*AL205)+(AM203*AM205)+(AN203*AN205)+(AO203*AO205))/(AH205+AI205+AJ205+AK205+AL205+AM205+AN205+AO205)</f>
        <v>2.6203703703703702</v>
      </c>
      <c r="AR205" s="69">
        <f t="shared" ref="AR205:AR206" si="400">SUM(AQ205/4*100)</f>
        <v>65.509259259259252</v>
      </c>
      <c r="AT205" s="221"/>
      <c r="AU205" s="5" t="s">
        <v>13</v>
      </c>
      <c r="AV205" s="46">
        <f t="shared" si="395"/>
        <v>0</v>
      </c>
      <c r="AW205" s="10">
        <f t="shared" si="395"/>
        <v>10</v>
      </c>
      <c r="AX205" s="18">
        <f t="shared" si="395"/>
        <v>11</v>
      </c>
      <c r="AY205" s="38">
        <f t="shared" si="395"/>
        <v>10</v>
      </c>
      <c r="AZ205" s="38">
        <f t="shared" si="395"/>
        <v>18</v>
      </c>
      <c r="BA205" s="19">
        <f t="shared" si="395"/>
        <v>37</v>
      </c>
      <c r="BB205" s="18">
        <f t="shared" si="395"/>
        <v>43</v>
      </c>
      <c r="BC205" s="38">
        <f t="shared" si="395"/>
        <v>54</v>
      </c>
      <c r="BD205" s="19">
        <f t="shared" si="395"/>
        <v>40</v>
      </c>
      <c r="BE205" s="46">
        <f t="shared" si="396"/>
        <v>223</v>
      </c>
      <c r="BF205" s="43">
        <f>SUM((AW203*AW205)+(AX203*AX205)+(AY203*AY205)+(AZ203*AZ205)+(BA203*BA205)+(BB203*BB205)+(BC203*BC205)+(BD203*BD205))/(AW205+AX205+AY205+AZ205+BA205+BB205+BC205+BD205)</f>
        <v>2.8363228699551568</v>
      </c>
      <c r="BG205" s="69">
        <f t="shared" ref="BG205:BG213" si="401">SUM(BF205/4*100)</f>
        <v>70.908071748878925</v>
      </c>
    </row>
    <row r="206" spans="1:59" ht="21.75" customHeight="1" thickBot="1" x14ac:dyDescent="0.25">
      <c r="A206" s="119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50"/>
      <c r="M206" s="150"/>
      <c r="N206" s="150"/>
      <c r="O206" s="150"/>
      <c r="P206" s="56"/>
      <c r="Q206" s="396"/>
      <c r="R206" s="130" t="s">
        <v>0</v>
      </c>
      <c r="S206" s="27">
        <f t="shared" ref="S206:AA206" si="402">S51</f>
        <v>0</v>
      </c>
      <c r="T206" s="28">
        <f t="shared" si="402"/>
        <v>0</v>
      </c>
      <c r="U206" s="24">
        <f t="shared" si="402"/>
        <v>6</v>
      </c>
      <c r="V206" s="26">
        <f t="shared" si="402"/>
        <v>5</v>
      </c>
      <c r="W206" s="26">
        <f t="shared" si="402"/>
        <v>23</v>
      </c>
      <c r="X206" s="25">
        <f t="shared" si="402"/>
        <v>38</v>
      </c>
      <c r="Y206" s="24">
        <f t="shared" si="402"/>
        <v>49</v>
      </c>
      <c r="Z206" s="26">
        <f t="shared" si="402"/>
        <v>38</v>
      </c>
      <c r="AA206" s="25">
        <f t="shared" si="402"/>
        <v>73</v>
      </c>
      <c r="AB206" s="27">
        <f t="shared" si="392"/>
        <v>232</v>
      </c>
      <c r="AC206" s="43">
        <f>SUM((T203*T206)+(U203*U206)+(V203*V206)+(W203*W206)+(X203*X206)+(Y203*Y206)+(Z203*Z206)+(AA203*AA206))/(T206+U206+V206+W206+X206+Y206+Z206+AA206)</f>
        <v>3.1314655172413794</v>
      </c>
      <c r="AD206" s="73">
        <f t="shared" si="398"/>
        <v>78.286637931034491</v>
      </c>
      <c r="AE206" s="221"/>
      <c r="AF206" s="2" t="s">
        <v>0</v>
      </c>
      <c r="AG206" s="27">
        <f t="shared" ref="AG206:AO206" si="403">AG51</f>
        <v>0</v>
      </c>
      <c r="AH206" s="28">
        <f t="shared" si="403"/>
        <v>0</v>
      </c>
      <c r="AI206" s="24">
        <f t="shared" si="403"/>
        <v>3</v>
      </c>
      <c r="AJ206" s="26">
        <f t="shared" si="403"/>
        <v>6</v>
      </c>
      <c r="AK206" s="26">
        <f t="shared" si="403"/>
        <v>7</v>
      </c>
      <c r="AL206" s="25">
        <f t="shared" si="403"/>
        <v>26</v>
      </c>
      <c r="AM206" s="24">
        <f t="shared" si="403"/>
        <v>24</v>
      </c>
      <c r="AN206" s="26">
        <f t="shared" si="403"/>
        <v>25</v>
      </c>
      <c r="AO206" s="25">
        <f t="shared" si="403"/>
        <v>25</v>
      </c>
      <c r="AP206" s="27">
        <f t="shared" si="394"/>
        <v>116</v>
      </c>
      <c r="AQ206" s="43">
        <f>SUM((AH203*AH206)+(AI203*AI206)+(AJ203*AJ206)+(AK203*AK206)+(AL203*AL206)+(AM203*AM206)+(AN203*AN206)+(AO203*AO206))/(AH206+AI206+AJ206+AK206+AL206+AM206+AN206+AO206)</f>
        <v>3.021551724137931</v>
      </c>
      <c r="AR206" s="73">
        <f t="shared" si="400"/>
        <v>75.53879310344827</v>
      </c>
      <c r="AT206" s="221"/>
      <c r="AU206" s="2" t="s">
        <v>0</v>
      </c>
      <c r="AV206" s="27">
        <f t="shared" si="395"/>
        <v>0</v>
      </c>
      <c r="AW206" s="28">
        <f t="shared" si="395"/>
        <v>0</v>
      </c>
      <c r="AX206" s="24">
        <f t="shared" si="395"/>
        <v>9</v>
      </c>
      <c r="AY206" s="26">
        <f t="shared" si="395"/>
        <v>11</v>
      </c>
      <c r="AZ206" s="26">
        <f t="shared" si="395"/>
        <v>30</v>
      </c>
      <c r="BA206" s="25">
        <f t="shared" si="395"/>
        <v>64</v>
      </c>
      <c r="BB206" s="24">
        <f t="shared" si="395"/>
        <v>73</v>
      </c>
      <c r="BC206" s="26">
        <f t="shared" si="395"/>
        <v>63</v>
      </c>
      <c r="BD206" s="25">
        <f t="shared" si="395"/>
        <v>98</v>
      </c>
      <c r="BE206" s="27">
        <f t="shared" si="396"/>
        <v>348</v>
      </c>
      <c r="BF206" s="43">
        <f>SUM((AW203*AW206)+(AX203*AX206)+(AY203*AY206)+(AZ203*AZ206)+(BA203*BA206)+(BB203*BB206)+(BC203*BC206)+(BD203*BD206))/(AW206+AX206+AY206+AZ206+BA206+BB206+BC206+BD206)</f>
        <v>3.0948275862068964</v>
      </c>
      <c r="BG206" s="73">
        <f t="shared" si="401"/>
        <v>77.370689655172413</v>
      </c>
    </row>
    <row r="207" spans="1:59" ht="21.75" customHeight="1" x14ac:dyDescent="0.2">
      <c r="A207" s="119"/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50"/>
      <c r="M207" s="150"/>
      <c r="N207" s="150"/>
      <c r="O207" s="150"/>
      <c r="Q207" s="396"/>
      <c r="R207" s="304" t="s">
        <v>6</v>
      </c>
      <c r="S207" s="27">
        <f>SUM(S204:S206)</f>
        <v>1</v>
      </c>
      <c r="T207" s="28">
        <f t="shared" ref="T207:AB207" si="404">SUM(T204:T206)</f>
        <v>7</v>
      </c>
      <c r="U207" s="24">
        <f t="shared" si="404"/>
        <v>17</v>
      </c>
      <c r="V207" s="26">
        <f t="shared" si="404"/>
        <v>30</v>
      </c>
      <c r="W207" s="26">
        <f t="shared" si="404"/>
        <v>71</v>
      </c>
      <c r="X207" s="25">
        <f t="shared" si="404"/>
        <v>80</v>
      </c>
      <c r="Y207" s="24">
        <f t="shared" si="404"/>
        <v>87</v>
      </c>
      <c r="Z207" s="26">
        <f t="shared" si="404"/>
        <v>91</v>
      </c>
      <c r="AA207" s="25">
        <f t="shared" si="404"/>
        <v>111</v>
      </c>
      <c r="AB207" s="287">
        <f t="shared" si="404"/>
        <v>495</v>
      </c>
      <c r="AC207" s="301">
        <f>SUM((T203*T207)+(U203*U207)+(V203*V207)+(W203*W207)+(X203*X207)+(Y203*Y207)+(Z203*Z207)+(AA203*AA207))/(T207+U207+V207+W207+X207+Y207+Z207+AA207)</f>
        <v>2.8896761133603239</v>
      </c>
      <c r="AD207" s="230">
        <f>SUM(AC207/4*100)</f>
        <v>72.241902834008101</v>
      </c>
      <c r="AE207" s="221"/>
      <c r="AF207" s="333" t="s">
        <v>6</v>
      </c>
      <c r="AG207" s="27">
        <f>SUM(AG204:AG206)</f>
        <v>0</v>
      </c>
      <c r="AH207" s="28">
        <f t="shared" ref="AH207:AP207" si="405">SUM(AH204:AH206)</f>
        <v>8</v>
      </c>
      <c r="AI207" s="24">
        <f t="shared" si="405"/>
        <v>18</v>
      </c>
      <c r="AJ207" s="26">
        <f t="shared" si="405"/>
        <v>21</v>
      </c>
      <c r="AK207" s="26">
        <f t="shared" si="405"/>
        <v>39</v>
      </c>
      <c r="AL207" s="25">
        <f t="shared" si="405"/>
        <v>72</v>
      </c>
      <c r="AM207" s="24">
        <f t="shared" si="405"/>
        <v>97</v>
      </c>
      <c r="AN207" s="26">
        <f t="shared" si="405"/>
        <v>113</v>
      </c>
      <c r="AO207" s="25">
        <f t="shared" si="405"/>
        <v>146</v>
      </c>
      <c r="AP207" s="299">
        <f t="shared" si="405"/>
        <v>514</v>
      </c>
      <c r="AQ207" s="279">
        <f>SUM((AH203*AH207)+(AI203*AI207)+(AJ203*AJ207)+(AK203*AK207)+(AL203*AL207)+(AM203*AM207)+(AN203*AN207)+(AO203*AO207))/(AH207+AI207+AJ207+AK207+AL207+AM207+AN207+AO207)</f>
        <v>3.0700389105058368</v>
      </c>
      <c r="AR207" s="231">
        <f>SUM(AQ207/4*100)</f>
        <v>76.750972762645915</v>
      </c>
      <c r="AT207" s="221"/>
      <c r="AU207" s="333" t="s">
        <v>6</v>
      </c>
      <c r="AV207" s="27">
        <f>SUM(AV204:AV206)</f>
        <v>1</v>
      </c>
      <c r="AW207" s="28">
        <f t="shared" ref="AW207" si="406">SUM(AW204:AW206)</f>
        <v>15</v>
      </c>
      <c r="AX207" s="24">
        <f t="shared" ref="AX207" si="407">SUM(AX204:AX206)</f>
        <v>35</v>
      </c>
      <c r="AY207" s="26">
        <f t="shared" ref="AY207" si="408">SUM(AY204:AY206)</f>
        <v>51</v>
      </c>
      <c r="AZ207" s="26">
        <f t="shared" ref="AZ207" si="409">SUM(AZ204:AZ206)</f>
        <v>110</v>
      </c>
      <c r="BA207" s="25">
        <f t="shared" ref="BA207" si="410">SUM(BA204:BA206)</f>
        <v>152</v>
      </c>
      <c r="BB207" s="24">
        <f t="shared" ref="BB207" si="411">SUM(BB204:BB206)</f>
        <v>184</v>
      </c>
      <c r="BC207" s="26">
        <f t="shared" ref="BC207" si="412">SUM(BC204:BC206)</f>
        <v>204</v>
      </c>
      <c r="BD207" s="25">
        <f t="shared" ref="BD207" si="413">SUM(BD204:BD206)</f>
        <v>257</v>
      </c>
      <c r="BE207" s="299">
        <f t="shared" ref="BE207" si="414">SUM(BE204:BE206)</f>
        <v>1009</v>
      </c>
      <c r="BF207" s="279">
        <f>SUM((AW203*AW207)+(AX203*AX207)+(AY203*AY207)+(AZ203*AZ207)+(BA203*BA207)+(BB203*BB207)+(BC203*BC207)+(BD203*BD207))/(AW207+AX207+AY207+AZ207+BA207+BB207+BC207+BD207)</f>
        <v>2.9816468253968256</v>
      </c>
      <c r="BG207" s="231">
        <f>SUM(BF207/4*100)</f>
        <v>74.541170634920633</v>
      </c>
    </row>
    <row r="208" spans="1:59" ht="21.75" customHeight="1" x14ac:dyDescent="0.2">
      <c r="A208" s="119"/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50"/>
      <c r="M208" s="150"/>
      <c r="N208" s="150"/>
      <c r="O208" s="150"/>
      <c r="Q208" s="396"/>
      <c r="R208" s="224"/>
      <c r="S208" s="233">
        <f>SUM(S207+T207)</f>
        <v>8</v>
      </c>
      <c r="T208" s="234"/>
      <c r="U208" s="233">
        <f>SUM(U207+V207+W207+X207)</f>
        <v>198</v>
      </c>
      <c r="V208" s="235"/>
      <c r="W208" s="235"/>
      <c r="X208" s="234"/>
      <c r="Y208" s="233">
        <f>SUM(Y207+Z207+AA207)</f>
        <v>289</v>
      </c>
      <c r="Z208" s="235"/>
      <c r="AA208" s="234"/>
      <c r="AB208" s="288"/>
      <c r="AC208" s="302"/>
      <c r="AD208" s="231"/>
      <c r="AE208" s="221"/>
      <c r="AF208" s="318"/>
      <c r="AG208" s="235">
        <f>SUM(AG207+AH207)</f>
        <v>8</v>
      </c>
      <c r="AH208" s="235"/>
      <c r="AI208" s="233">
        <f>SUM(AI207+AJ207+AK207+AL207)</f>
        <v>150</v>
      </c>
      <c r="AJ208" s="235"/>
      <c r="AK208" s="235"/>
      <c r="AL208" s="234"/>
      <c r="AM208" s="233">
        <f>SUM(AM207+AN207+AO207)</f>
        <v>356</v>
      </c>
      <c r="AN208" s="235"/>
      <c r="AO208" s="234"/>
      <c r="AP208" s="300"/>
      <c r="AQ208" s="279"/>
      <c r="AR208" s="231"/>
      <c r="AT208" s="221"/>
      <c r="AU208" s="318"/>
      <c r="AV208" s="235">
        <f>SUM(AV207+AW207)</f>
        <v>16</v>
      </c>
      <c r="AW208" s="235"/>
      <c r="AX208" s="233">
        <f>SUM(AX207+AY207+AZ207+BA207)</f>
        <v>348</v>
      </c>
      <c r="AY208" s="235"/>
      <c r="AZ208" s="235"/>
      <c r="BA208" s="234"/>
      <c r="BB208" s="233">
        <f>SUM(BB207+BC207+BD207)</f>
        <v>645</v>
      </c>
      <c r="BC208" s="235"/>
      <c r="BD208" s="234"/>
      <c r="BE208" s="300"/>
      <c r="BF208" s="279"/>
      <c r="BG208" s="231"/>
    </row>
    <row r="209" spans="1:59" ht="21.75" customHeight="1" x14ac:dyDescent="0.2">
      <c r="A209" s="119"/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50"/>
      <c r="M209" s="150"/>
      <c r="N209" s="150"/>
      <c r="O209" s="150"/>
      <c r="Q209" s="396"/>
      <c r="R209" s="130" t="s">
        <v>7</v>
      </c>
      <c r="S209" s="49">
        <f>SUM(S207/((AB207)-(S207)))</f>
        <v>2.0242914979757085E-3</v>
      </c>
      <c r="T209" s="50">
        <f>SUM(T207/((AB207)-(S207)))</f>
        <v>1.417004048582996E-2</v>
      </c>
      <c r="U209" s="49">
        <f>SUM(U207/((AB207)-(S207)))</f>
        <v>3.4412955465587043E-2</v>
      </c>
      <c r="V209" s="39">
        <f>SUM(V207/((AB207)-(S207)))</f>
        <v>6.0728744939271252E-2</v>
      </c>
      <c r="W209" s="39">
        <f>SUM(W207/((AB207)-(S207)))</f>
        <v>0.1437246963562753</v>
      </c>
      <c r="X209" s="50">
        <f>SUM(X207/((AB207)-(S207)))</f>
        <v>0.16194331983805668</v>
      </c>
      <c r="Y209" s="49">
        <f>SUM(Y207/((AB207)-(S207)))</f>
        <v>0.17611336032388664</v>
      </c>
      <c r="Z209" s="39">
        <f>SUM(Z207/((AB207)-(S207)))</f>
        <v>0.18421052631578946</v>
      </c>
      <c r="AA209" s="50">
        <f>SUM(AA207/((AB207)-(S207)))</f>
        <v>0.22469635627530365</v>
      </c>
      <c r="AB209" s="398">
        <f>SUM(T210+U210+Y210)</f>
        <v>1</v>
      </c>
      <c r="AC209" s="302"/>
      <c r="AD209" s="231"/>
      <c r="AE209" s="221"/>
      <c r="AF209" s="2" t="s">
        <v>7</v>
      </c>
      <c r="AG209" s="49">
        <f>SUM(AG207/((AP207)-(AG207)))</f>
        <v>0</v>
      </c>
      <c r="AH209" s="50">
        <f>SUM(AH207/((AP207)-(AG207)))</f>
        <v>1.556420233463035E-2</v>
      </c>
      <c r="AI209" s="49">
        <f>SUM(AI207/((AP207)-(AG207)))</f>
        <v>3.5019455252918288E-2</v>
      </c>
      <c r="AJ209" s="39">
        <f>SUM(AJ207/((AP207)-(AG207)))</f>
        <v>4.085603112840467E-2</v>
      </c>
      <c r="AK209" s="39">
        <f>SUM(AK207/((AP207)-(AG207)))</f>
        <v>7.5875486381322951E-2</v>
      </c>
      <c r="AL209" s="50">
        <f>SUM(AL207/((AP207)-(AG207)))</f>
        <v>0.14007782101167315</v>
      </c>
      <c r="AM209" s="49">
        <f>SUM(AM207/((AP207)-(AG207)))</f>
        <v>0.18871595330739299</v>
      </c>
      <c r="AN209" s="39">
        <f>SUM(AN207/((AP207)-(AG207)))</f>
        <v>0.21984435797665369</v>
      </c>
      <c r="AO209" s="50">
        <f>SUM(AO207/((AP207)-(AG207)))</f>
        <v>0.28404669260700388</v>
      </c>
      <c r="AP209" s="236">
        <f>SUM(AH210+AI210+AM210)</f>
        <v>1</v>
      </c>
      <c r="AQ209" s="279" t="e">
        <f t="shared" ref="AQ209" si="415">SUM((#REF!*AH209)+(#REF!*AI209)+(#REF!*AJ209)+(#REF!*AK209)+(#REF!*AL209)+(#REF!*AM209)+(#REF!*AN209)+(#REF!*AO209))/(AH209+AI209+AJ209+AK209+AL209+AM209+AN209+AO209)</f>
        <v>#REF!</v>
      </c>
      <c r="AR209" s="231"/>
      <c r="AT209" s="221"/>
      <c r="AU209" s="2" t="s">
        <v>7</v>
      </c>
      <c r="AV209" s="49">
        <f>SUM(AV207/((BE207)-(AV207)))</f>
        <v>9.9206349206349201E-4</v>
      </c>
      <c r="AW209" s="50">
        <f>SUM(AW207/((BE207)-(AV207)))</f>
        <v>1.488095238095238E-2</v>
      </c>
      <c r="AX209" s="49">
        <f>SUM(AX207/((BE207)-(AV207)))</f>
        <v>3.4722222222222224E-2</v>
      </c>
      <c r="AY209" s="39">
        <f>SUM(AY207/((BE207)-(AV207)))</f>
        <v>5.0595238095238096E-2</v>
      </c>
      <c r="AZ209" s="39">
        <f>SUM(AZ207/((BE207)-(AV207)))</f>
        <v>0.10912698412698413</v>
      </c>
      <c r="BA209" s="50">
        <f>SUM(BA207/((BE207)-(AV207)))</f>
        <v>0.15079365079365079</v>
      </c>
      <c r="BB209" s="49">
        <f>SUM(BB207/((BE207)-(AV207)))</f>
        <v>0.18253968253968253</v>
      </c>
      <c r="BC209" s="39">
        <f>SUM(BC207/((BE207)-(AV207)))</f>
        <v>0.20238095238095238</v>
      </c>
      <c r="BD209" s="50">
        <f>SUM(BD207/((BE207)-(AV207)))</f>
        <v>0.25496031746031744</v>
      </c>
      <c r="BE209" s="236">
        <f>SUM(AW210+AX210+BB210)</f>
        <v>1</v>
      </c>
      <c r="BF209" s="279" t="e">
        <f t="shared" ref="BF209" si="416">SUM((#REF!*AW209)+(#REF!*AX209)+(#REF!*AY209)+(#REF!*AZ209)+(#REF!*BA209)+(#REF!*BB209)+(#REF!*BC209)+(#REF!*BD209))/(AW209+AX209+AY209+AZ209+BA209+BB209+BC209+BD209)</f>
        <v>#REF!</v>
      </c>
      <c r="BG209" s="231"/>
    </row>
    <row r="210" spans="1:59" ht="21.75" customHeight="1" thickBot="1" x14ac:dyDescent="0.25">
      <c r="A210" s="119"/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50"/>
      <c r="M210" s="150"/>
      <c r="N210" s="150"/>
      <c r="O210" s="150"/>
      <c r="Q210" s="396"/>
      <c r="R210" s="131" t="s">
        <v>10</v>
      </c>
      <c r="S210" s="197">
        <f>SUM(S209)</f>
        <v>2.0242914979757085E-3</v>
      </c>
      <c r="T210" s="158">
        <f>SUM(T209)</f>
        <v>1.417004048582996E-2</v>
      </c>
      <c r="U210" s="387">
        <f>SUM(U209:X209)</f>
        <v>0.40080971659919029</v>
      </c>
      <c r="V210" s="388"/>
      <c r="W210" s="388"/>
      <c r="X210" s="389"/>
      <c r="Y210" s="387">
        <f>SUM(Y209:AA209)</f>
        <v>0.58502024291497978</v>
      </c>
      <c r="Z210" s="388"/>
      <c r="AA210" s="389"/>
      <c r="AB210" s="399"/>
      <c r="AC210" s="303"/>
      <c r="AD210" s="232"/>
      <c r="AE210" s="221"/>
      <c r="AF210" s="3" t="s">
        <v>10</v>
      </c>
      <c r="AG210" s="156">
        <f>SUM(AG209)</f>
        <v>0</v>
      </c>
      <c r="AH210" s="158">
        <f>SUM(AH209)</f>
        <v>1.556420233463035E-2</v>
      </c>
      <c r="AI210" s="238">
        <f>SUM(AI209:AL209)</f>
        <v>0.29182879377431908</v>
      </c>
      <c r="AJ210" s="239"/>
      <c r="AK210" s="239"/>
      <c r="AL210" s="240"/>
      <c r="AM210" s="238">
        <f>SUM(AM209:AO209)</f>
        <v>0.69260700389105057</v>
      </c>
      <c r="AN210" s="239"/>
      <c r="AO210" s="240"/>
      <c r="AP210" s="237"/>
      <c r="AQ210" s="280" t="e">
        <f>SUM((#REF!*AH210)+(#REF!*AI210)+(#REF!*AJ210)+(#REF!*AK210)+(#REF!*AL210)+(#REF!*AM210)+(#REF!*AN210)+(#REF!*AO210))/(AH210+AI210+AJ210+AK210+AL210+AM210+AN210+AO210)</f>
        <v>#REF!</v>
      </c>
      <c r="AR210" s="231"/>
      <c r="AT210" s="221"/>
      <c r="AU210" s="3" t="s">
        <v>10</v>
      </c>
      <c r="AV210" s="156">
        <f>SUM(AV209)</f>
        <v>9.9206349206349201E-4</v>
      </c>
      <c r="AW210" s="158">
        <f>SUM(AW209)</f>
        <v>1.488095238095238E-2</v>
      </c>
      <c r="AX210" s="238">
        <f>SUM(AX209:BA209)</f>
        <v>0.34523809523809523</v>
      </c>
      <c r="AY210" s="239"/>
      <c r="AZ210" s="239"/>
      <c r="BA210" s="240"/>
      <c r="BB210" s="238">
        <f>SUM(BB209:BD209)</f>
        <v>0.63988095238095233</v>
      </c>
      <c r="BC210" s="239"/>
      <c r="BD210" s="240"/>
      <c r="BE210" s="237"/>
      <c r="BF210" s="280" t="e">
        <f>SUM((#REF!*AW210)+(#REF!*AX210)+(#REF!*AY210)+(#REF!*AZ210)+(#REF!*BA210)+(#REF!*BB210)+(#REF!*BC210)+(#REF!*BD210))/(AW210+AX210+AY210+AZ210+BA210+BB210+BC210+BD210)</f>
        <v>#REF!</v>
      </c>
      <c r="BG210" s="231"/>
    </row>
    <row r="211" spans="1:59" ht="21.75" customHeight="1" x14ac:dyDescent="0.2">
      <c r="A211" s="119"/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50"/>
      <c r="M211" s="150"/>
      <c r="N211" s="150"/>
      <c r="O211" s="150"/>
      <c r="Q211" s="396"/>
      <c r="R211" s="132" t="s">
        <v>14</v>
      </c>
      <c r="S211" s="23">
        <f t="shared" ref="S211:AA211" si="417">S73</f>
        <v>2</v>
      </c>
      <c r="T211" s="8">
        <f t="shared" si="417"/>
        <v>4</v>
      </c>
      <c r="U211" s="20">
        <f t="shared" si="417"/>
        <v>36</v>
      </c>
      <c r="V211" s="22">
        <f t="shared" si="417"/>
        <v>27</v>
      </c>
      <c r="W211" s="22">
        <f t="shared" si="417"/>
        <v>36</v>
      </c>
      <c r="X211" s="21">
        <f t="shared" si="417"/>
        <v>40</v>
      </c>
      <c r="Y211" s="20">
        <f t="shared" si="417"/>
        <v>53</v>
      </c>
      <c r="Z211" s="22">
        <f t="shared" si="417"/>
        <v>46</v>
      </c>
      <c r="AA211" s="21">
        <f t="shared" si="417"/>
        <v>65</v>
      </c>
      <c r="AB211" s="23">
        <f t="shared" ref="AB211:AB213" si="418">SUM(S211:AA211)</f>
        <v>309</v>
      </c>
      <c r="AC211" s="42">
        <f>SUM((T203*T211)+(U203*U211)+(V203*V211)+(W203*W211)+(X203*X211)+(Y203*Y211)+(Z203*Z211)+(AA203*AA211))/(T211+U211+V211+W211+X211+Y211+Z211+AA211)</f>
        <v>2.6986970684039089</v>
      </c>
      <c r="AD211" s="68">
        <f t="shared" ref="AD211:AD213" si="419">SUM(AC211/4*100)</f>
        <v>67.467426710097726</v>
      </c>
      <c r="AE211" s="221"/>
      <c r="AF211" s="1" t="s">
        <v>14</v>
      </c>
      <c r="AG211" s="23">
        <f t="shared" ref="AG211:AO211" si="420">AG73</f>
        <v>0</v>
      </c>
      <c r="AH211" s="8">
        <f t="shared" si="420"/>
        <v>15</v>
      </c>
      <c r="AI211" s="20">
        <f t="shared" si="420"/>
        <v>25</v>
      </c>
      <c r="AJ211" s="22">
        <f t="shared" si="420"/>
        <v>26</v>
      </c>
      <c r="AK211" s="22">
        <f t="shared" si="420"/>
        <v>31</v>
      </c>
      <c r="AL211" s="21">
        <f t="shared" si="420"/>
        <v>59</v>
      </c>
      <c r="AM211" s="20">
        <f t="shared" si="420"/>
        <v>45</v>
      </c>
      <c r="AN211" s="22">
        <f t="shared" si="420"/>
        <v>46</v>
      </c>
      <c r="AO211" s="21">
        <f t="shared" si="420"/>
        <v>56</v>
      </c>
      <c r="AP211" s="23">
        <f t="shared" ref="AP211:AP213" si="421">SUM(AG211:AO211)</f>
        <v>303</v>
      </c>
      <c r="AQ211" s="42">
        <f>SUM((AH203*AH211)+(AI203*AI211)+(AJ203*AJ211)+(AK203*AK211)+(AL203*AL211)+(AM203*AM211)+(AN203*AN211)+(AO203*AO211))/(AH211+AI211+AJ211+AK211+AL211+AM211+AN211+AO211)</f>
        <v>2.6188118811881189</v>
      </c>
      <c r="AR211" s="68">
        <f t="shared" ref="AR211:AR213" si="422">SUM(AQ211/4*100)</f>
        <v>65.470297029702976</v>
      </c>
      <c r="AT211" s="221"/>
      <c r="AU211" s="1" t="s">
        <v>14</v>
      </c>
      <c r="AV211" s="23">
        <f t="shared" ref="AV211:BD213" si="423">SUM(S211+AG211)</f>
        <v>2</v>
      </c>
      <c r="AW211" s="8">
        <f t="shared" si="423"/>
        <v>19</v>
      </c>
      <c r="AX211" s="20">
        <f t="shared" si="423"/>
        <v>61</v>
      </c>
      <c r="AY211" s="22">
        <f t="shared" si="423"/>
        <v>53</v>
      </c>
      <c r="AZ211" s="22">
        <f t="shared" si="423"/>
        <v>67</v>
      </c>
      <c r="BA211" s="21">
        <f t="shared" si="423"/>
        <v>99</v>
      </c>
      <c r="BB211" s="20">
        <f t="shared" si="423"/>
        <v>98</v>
      </c>
      <c r="BC211" s="22">
        <f t="shared" si="423"/>
        <v>92</v>
      </c>
      <c r="BD211" s="21">
        <f t="shared" si="423"/>
        <v>121</v>
      </c>
      <c r="BE211" s="23">
        <f t="shared" ref="BE211:BE213" si="424">SUM(AV211:BD211)</f>
        <v>612</v>
      </c>
      <c r="BF211" s="42">
        <f>SUM((AW203*AW211)+(AX203*AX211)+(AY203*AY211)+(AZ203*AZ211)+(BA203*BA211)+(BB203*BB211)+(BC203*BC211)+(BD203*BD211))/(AW211+AX211+AY211+AZ211+BA211+BB211+BC211+BD211)</f>
        <v>2.6590163934426227</v>
      </c>
      <c r="BG211" s="68">
        <f t="shared" si="401"/>
        <v>66.475409836065566</v>
      </c>
    </row>
    <row r="212" spans="1:59" ht="21.75" customHeight="1" x14ac:dyDescent="0.2">
      <c r="A212" s="119"/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50"/>
      <c r="M212" s="150"/>
      <c r="N212" s="150"/>
      <c r="O212" s="150"/>
      <c r="Q212" s="396"/>
      <c r="R212" s="130" t="s">
        <v>15</v>
      </c>
      <c r="S212" s="27">
        <f t="shared" ref="S212:AA212" si="425">S95</f>
        <v>6</v>
      </c>
      <c r="T212" s="28">
        <f t="shared" si="425"/>
        <v>3</v>
      </c>
      <c r="U212" s="24">
        <f t="shared" si="425"/>
        <v>36</v>
      </c>
      <c r="V212" s="26">
        <f t="shared" si="425"/>
        <v>32</v>
      </c>
      <c r="W212" s="26">
        <f t="shared" si="425"/>
        <v>42</v>
      </c>
      <c r="X212" s="25">
        <f t="shared" si="425"/>
        <v>64</v>
      </c>
      <c r="Y212" s="24">
        <f t="shared" si="425"/>
        <v>55</v>
      </c>
      <c r="Z212" s="26">
        <f t="shared" si="425"/>
        <v>63</v>
      </c>
      <c r="AA212" s="25">
        <f t="shared" si="425"/>
        <v>61</v>
      </c>
      <c r="AB212" s="27">
        <f t="shared" si="418"/>
        <v>362</v>
      </c>
      <c r="AC212" s="43">
        <f>SUM((T203*T212)+(U203*U212)+(V203*V212)+(W203*W212)+(X203*X212)+(Y203*Y212)+(Z203*Z212)+(AA203*AA212))/(T212+U212+V212+W212+X212+Y212+Z212+AA212)</f>
        <v>2.6896067415730336</v>
      </c>
      <c r="AD212" s="69">
        <f t="shared" si="419"/>
        <v>67.240168539325836</v>
      </c>
      <c r="AE212" s="221"/>
      <c r="AF212" s="2" t="s">
        <v>15</v>
      </c>
      <c r="AG212" s="27">
        <f t="shared" ref="AG212:AO212" si="426">AG95</f>
        <v>7</v>
      </c>
      <c r="AH212" s="28">
        <f t="shared" si="426"/>
        <v>6</v>
      </c>
      <c r="AI212" s="24">
        <f t="shared" si="426"/>
        <v>51</v>
      </c>
      <c r="AJ212" s="26">
        <f t="shared" si="426"/>
        <v>42</v>
      </c>
      <c r="AK212" s="26">
        <f t="shared" si="426"/>
        <v>62</v>
      </c>
      <c r="AL212" s="25">
        <f t="shared" si="426"/>
        <v>75</v>
      </c>
      <c r="AM212" s="24">
        <f t="shared" si="426"/>
        <v>78</v>
      </c>
      <c r="AN212" s="26">
        <f t="shared" si="426"/>
        <v>55</v>
      </c>
      <c r="AO212" s="25">
        <f t="shared" si="426"/>
        <v>76</v>
      </c>
      <c r="AP212" s="27">
        <f t="shared" si="421"/>
        <v>452</v>
      </c>
      <c r="AQ212" s="43">
        <f>SUM((AH203*AH212)+(AI203*AI212)+(AJ203*AJ212)+(AK203*AK212)+(AL203*AL212)+(AM203*AM212)+(AN203*AN212)+(AO203*AO212))/(AH212+AI212+AJ212+AK212+AL212+AM212+AN212+AO212)</f>
        <v>2.5977528089887643</v>
      </c>
      <c r="AR212" s="69">
        <f t="shared" si="422"/>
        <v>64.943820224719104</v>
      </c>
      <c r="AT212" s="221"/>
      <c r="AU212" s="2" t="s">
        <v>15</v>
      </c>
      <c r="AV212" s="27">
        <f t="shared" si="423"/>
        <v>13</v>
      </c>
      <c r="AW212" s="28">
        <f t="shared" si="423"/>
        <v>9</v>
      </c>
      <c r="AX212" s="24">
        <f t="shared" si="423"/>
        <v>87</v>
      </c>
      <c r="AY212" s="26">
        <f t="shared" si="423"/>
        <v>74</v>
      </c>
      <c r="AZ212" s="26">
        <f t="shared" si="423"/>
        <v>104</v>
      </c>
      <c r="BA212" s="25">
        <f t="shared" si="423"/>
        <v>139</v>
      </c>
      <c r="BB212" s="24">
        <f t="shared" si="423"/>
        <v>133</v>
      </c>
      <c r="BC212" s="26">
        <f t="shared" si="423"/>
        <v>118</v>
      </c>
      <c r="BD212" s="25">
        <f t="shared" si="423"/>
        <v>137</v>
      </c>
      <c r="BE212" s="27">
        <f t="shared" si="424"/>
        <v>814</v>
      </c>
      <c r="BF212" s="43">
        <f>SUM((AW203*AW212)+(AX203*AX212)+(AY203*AY212)+(AZ203*AZ212)+(BA203*BA212)+(BB203*BB212)+(BC203*BC212)+(BD203*BD212))/(AW212+AX212+AY212+AZ212+BA212+BB212+BC212+BD212)</f>
        <v>2.6385767790262173</v>
      </c>
      <c r="BG212" s="69">
        <f t="shared" si="401"/>
        <v>65.964419475655433</v>
      </c>
    </row>
    <row r="213" spans="1:59" ht="21.75" customHeight="1" x14ac:dyDescent="0.2">
      <c r="A213" s="119"/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50"/>
      <c r="M213" s="150"/>
      <c r="N213" s="150"/>
      <c r="O213" s="150"/>
      <c r="Q213" s="396"/>
      <c r="R213" s="130" t="s">
        <v>1</v>
      </c>
      <c r="S213" s="46">
        <f t="shared" ref="S213:AA213" si="427">S117</f>
        <v>3</v>
      </c>
      <c r="T213" s="10">
        <f t="shared" si="427"/>
        <v>1</v>
      </c>
      <c r="U213" s="18">
        <f t="shared" si="427"/>
        <v>21</v>
      </c>
      <c r="V213" s="38">
        <f t="shared" si="427"/>
        <v>14</v>
      </c>
      <c r="W213" s="38">
        <f t="shared" si="427"/>
        <v>10</v>
      </c>
      <c r="X213" s="19">
        <f t="shared" si="427"/>
        <v>34</v>
      </c>
      <c r="Y213" s="18">
        <f t="shared" si="427"/>
        <v>50</v>
      </c>
      <c r="Z213" s="38">
        <f t="shared" si="427"/>
        <v>47</v>
      </c>
      <c r="AA213" s="19">
        <f t="shared" si="427"/>
        <v>97</v>
      </c>
      <c r="AB213" s="46">
        <f t="shared" si="418"/>
        <v>277</v>
      </c>
      <c r="AC213" s="43">
        <f>SUM((T203*T213)+(U203*U213)+(V203*V213)+(W203*W213)+(X203*X213)+(Y203*Y213)+(Z203*Z213)+(AA203*AA213))/(T213+U213+V213+W213+X213+Y213+Z213+AA213)</f>
        <v>3.1003649635036497</v>
      </c>
      <c r="AD213" s="69">
        <f t="shared" si="419"/>
        <v>77.509124087591246</v>
      </c>
      <c r="AE213" s="221"/>
      <c r="AF213" s="2" t="s">
        <v>1</v>
      </c>
      <c r="AG213" s="46">
        <f t="shared" ref="AG213:AO213" si="428">AG117</f>
        <v>0</v>
      </c>
      <c r="AH213" s="10">
        <f t="shared" si="428"/>
        <v>0</v>
      </c>
      <c r="AI213" s="18">
        <f t="shared" si="428"/>
        <v>16</v>
      </c>
      <c r="AJ213" s="38">
        <f t="shared" si="428"/>
        <v>14</v>
      </c>
      <c r="AK213" s="38">
        <f t="shared" si="428"/>
        <v>22</v>
      </c>
      <c r="AL213" s="19">
        <f t="shared" si="428"/>
        <v>31</v>
      </c>
      <c r="AM213" s="18">
        <f t="shared" si="428"/>
        <v>66</v>
      </c>
      <c r="AN213" s="38">
        <f t="shared" si="428"/>
        <v>52</v>
      </c>
      <c r="AO213" s="19">
        <f t="shared" si="428"/>
        <v>72</v>
      </c>
      <c r="AP213" s="46">
        <f t="shared" si="421"/>
        <v>273</v>
      </c>
      <c r="AQ213" s="43">
        <f>SUM((AH203*AH213)+(AI203*AI213)+(AJ203*AJ213)+(AK203*AK213)+(AL203*AL213)+(AM203*AM213)+(AN203*AN213)+(AO203*AO213))/(AH213+AI213+AJ213+AK213+AL213+AM213+AN213+AO213)</f>
        <v>3.0274725274725274</v>
      </c>
      <c r="AR213" s="69">
        <f t="shared" si="422"/>
        <v>75.686813186813183</v>
      </c>
      <c r="AT213" s="221"/>
      <c r="AU213" s="2" t="s">
        <v>1</v>
      </c>
      <c r="AV213" s="46">
        <f t="shared" si="423"/>
        <v>3</v>
      </c>
      <c r="AW213" s="10">
        <f t="shared" si="423"/>
        <v>1</v>
      </c>
      <c r="AX213" s="18">
        <f t="shared" si="423"/>
        <v>37</v>
      </c>
      <c r="AY213" s="38">
        <f t="shared" si="423"/>
        <v>28</v>
      </c>
      <c r="AZ213" s="38">
        <f t="shared" si="423"/>
        <v>32</v>
      </c>
      <c r="BA213" s="19">
        <f t="shared" si="423"/>
        <v>65</v>
      </c>
      <c r="BB213" s="18">
        <f t="shared" si="423"/>
        <v>116</v>
      </c>
      <c r="BC213" s="38">
        <f t="shared" si="423"/>
        <v>99</v>
      </c>
      <c r="BD213" s="19">
        <f t="shared" si="423"/>
        <v>169</v>
      </c>
      <c r="BE213" s="46">
        <f t="shared" si="424"/>
        <v>550</v>
      </c>
      <c r="BF213" s="43">
        <f>SUM((AW203*AW213)+(AX203*AX213)+(AY203*AY213)+(AZ203*AZ213)+(BA203*BA213)+(BB203*BB213)+(BC203*BC213)+(BD203*BD213))/(AW213+AX213+AY213+AZ213+BA213+BB213+BC213+BD213)</f>
        <v>3.0639853747714807</v>
      </c>
      <c r="BG213" s="69">
        <f t="shared" si="401"/>
        <v>76.599634369287017</v>
      </c>
    </row>
    <row r="214" spans="1:59" ht="21.75" customHeight="1" x14ac:dyDescent="0.2">
      <c r="A214" s="119"/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50"/>
      <c r="M214" s="150"/>
      <c r="N214" s="150"/>
      <c r="O214" s="150"/>
      <c r="Q214" s="396"/>
      <c r="R214" s="304" t="s">
        <v>6</v>
      </c>
      <c r="S214" s="27">
        <f>SUM(S211:S213)</f>
        <v>11</v>
      </c>
      <c r="T214" s="28">
        <f t="shared" ref="T214:AB214" si="429">SUM(T211:T213)</f>
        <v>8</v>
      </c>
      <c r="U214" s="24">
        <f t="shared" si="429"/>
        <v>93</v>
      </c>
      <c r="V214" s="26">
        <f t="shared" si="429"/>
        <v>73</v>
      </c>
      <c r="W214" s="26">
        <f t="shared" si="429"/>
        <v>88</v>
      </c>
      <c r="X214" s="25">
        <f t="shared" si="429"/>
        <v>138</v>
      </c>
      <c r="Y214" s="24">
        <f t="shared" si="429"/>
        <v>158</v>
      </c>
      <c r="Z214" s="26">
        <f t="shared" si="429"/>
        <v>156</v>
      </c>
      <c r="AA214" s="25">
        <f t="shared" si="429"/>
        <v>223</v>
      </c>
      <c r="AB214" s="287">
        <f t="shared" si="429"/>
        <v>948</v>
      </c>
      <c r="AC214" s="301">
        <f>SUM((T203*T214)+(U203*U214)+(V203*V214)+(W203*W214)+(X203*X214)+(Y203*Y214)+(Z203*Z214)+(AA203*AA214))/(T214+U214+V214+W214+X214+Y214+Z214+AA214)</f>
        <v>2.8127001067235859</v>
      </c>
      <c r="AD214" s="289">
        <f>SUM(AC214/4*100)</f>
        <v>70.317502668089645</v>
      </c>
      <c r="AE214" s="221"/>
      <c r="AF214" s="333" t="s">
        <v>6</v>
      </c>
      <c r="AG214" s="27">
        <f>SUM(AG211:AG213)</f>
        <v>7</v>
      </c>
      <c r="AH214" s="28">
        <f t="shared" ref="AH214:AP214" si="430">SUM(AH211:AH213)</f>
        <v>21</v>
      </c>
      <c r="AI214" s="24">
        <f t="shared" si="430"/>
        <v>92</v>
      </c>
      <c r="AJ214" s="26">
        <f t="shared" si="430"/>
        <v>82</v>
      </c>
      <c r="AK214" s="26">
        <f t="shared" si="430"/>
        <v>115</v>
      </c>
      <c r="AL214" s="25">
        <f t="shared" si="430"/>
        <v>165</v>
      </c>
      <c r="AM214" s="24">
        <f t="shared" si="430"/>
        <v>189</v>
      </c>
      <c r="AN214" s="26">
        <f t="shared" si="430"/>
        <v>153</v>
      </c>
      <c r="AO214" s="25">
        <f t="shared" si="430"/>
        <v>204</v>
      </c>
      <c r="AP214" s="299">
        <f t="shared" si="430"/>
        <v>1028</v>
      </c>
      <c r="AQ214" s="279">
        <f>SUM((AH203*AH214)+(AI203*AI214)+(AJ203*AJ214)+(AK203*AK214)+(AL203*AL214)+(AM203*AM214)+(AN203*AN214)+(AO203*AO214))/(AH214+AI214+AJ214+AK214+AL214+AM214+AN214+AO214)</f>
        <v>2.7189030362389812</v>
      </c>
      <c r="AR214" s="282">
        <f>SUM(AQ214/4*100)</f>
        <v>67.972575905974537</v>
      </c>
      <c r="AT214" s="221"/>
      <c r="AU214" s="333" t="s">
        <v>6</v>
      </c>
      <c r="AV214" s="27">
        <f>SUM(AV211:AV213)</f>
        <v>18</v>
      </c>
      <c r="AW214" s="28">
        <f t="shared" ref="AW214" si="431">SUM(AW211:AW213)</f>
        <v>29</v>
      </c>
      <c r="AX214" s="24">
        <f t="shared" ref="AX214" si="432">SUM(AX211:AX213)</f>
        <v>185</v>
      </c>
      <c r="AY214" s="26">
        <f t="shared" ref="AY214" si="433">SUM(AY211:AY213)</f>
        <v>155</v>
      </c>
      <c r="AZ214" s="26">
        <f t="shared" ref="AZ214" si="434">SUM(AZ211:AZ213)</f>
        <v>203</v>
      </c>
      <c r="BA214" s="25">
        <f t="shared" ref="BA214" si="435">SUM(BA211:BA213)</f>
        <v>303</v>
      </c>
      <c r="BB214" s="24">
        <f t="shared" ref="BB214" si="436">SUM(BB211:BB213)</f>
        <v>347</v>
      </c>
      <c r="BC214" s="26">
        <f t="shared" ref="BC214" si="437">SUM(BC211:BC213)</f>
        <v>309</v>
      </c>
      <c r="BD214" s="25">
        <f t="shared" ref="BD214" si="438">SUM(BD211:BD213)</f>
        <v>427</v>
      </c>
      <c r="BE214" s="299">
        <f t="shared" ref="BE214" si="439">SUM(BE211:BE213)</f>
        <v>1976</v>
      </c>
      <c r="BF214" s="279">
        <f>SUM((AW203*AW214)+(AX203*AX214)+(AY203*AY214)+(AZ203*AZ214)+(BA203*BA214)+(BB203*BB214)+(BC203*BC214)+(BD203*BD214))/(AW214+AX214+AY214+AZ214+BA214+BB214+BC214+BD214)</f>
        <v>2.7637895812053115</v>
      </c>
      <c r="BG214" s="282">
        <f>SUM(BF214/4*100)</f>
        <v>69.094739530132784</v>
      </c>
    </row>
    <row r="215" spans="1:59" ht="21.75" customHeight="1" x14ac:dyDescent="0.2">
      <c r="A215" s="119"/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50"/>
      <c r="M215" s="150"/>
      <c r="N215" s="150"/>
      <c r="O215" s="150"/>
      <c r="Q215" s="396"/>
      <c r="R215" s="224"/>
      <c r="S215" s="233">
        <f>SUM(S214+T214)</f>
        <v>19</v>
      </c>
      <c r="T215" s="234"/>
      <c r="U215" s="233">
        <f>SUM(U214+V214+W214+X214)</f>
        <v>392</v>
      </c>
      <c r="V215" s="235"/>
      <c r="W215" s="235"/>
      <c r="X215" s="234"/>
      <c r="Y215" s="233">
        <f>SUM(Y214+Z214+AA214)</f>
        <v>537</v>
      </c>
      <c r="Z215" s="235"/>
      <c r="AA215" s="234"/>
      <c r="AB215" s="288"/>
      <c r="AC215" s="302"/>
      <c r="AD215" s="231"/>
      <c r="AE215" s="221"/>
      <c r="AF215" s="318"/>
      <c r="AG215" s="235">
        <f>SUM(AG214+AH214)</f>
        <v>28</v>
      </c>
      <c r="AH215" s="234"/>
      <c r="AI215" s="233">
        <f>SUM(AI214+AJ214+AK214+AL214)</f>
        <v>454</v>
      </c>
      <c r="AJ215" s="235"/>
      <c r="AK215" s="235"/>
      <c r="AL215" s="234"/>
      <c r="AM215" s="233">
        <f>SUM(AM214+AN214+AO214)</f>
        <v>546</v>
      </c>
      <c r="AN215" s="235"/>
      <c r="AO215" s="234"/>
      <c r="AP215" s="300"/>
      <c r="AQ215" s="279"/>
      <c r="AR215" s="282"/>
      <c r="AT215" s="221"/>
      <c r="AU215" s="318"/>
      <c r="AV215" s="235">
        <f>SUM(AV214+AW214)</f>
        <v>47</v>
      </c>
      <c r="AW215" s="234"/>
      <c r="AX215" s="233">
        <f>SUM(AX214+AY214+AZ214+BA214)</f>
        <v>846</v>
      </c>
      <c r="AY215" s="235"/>
      <c r="AZ215" s="235"/>
      <c r="BA215" s="234"/>
      <c r="BB215" s="233">
        <f>SUM(BB214+BC214+BD214)</f>
        <v>1083</v>
      </c>
      <c r="BC215" s="235"/>
      <c r="BD215" s="234"/>
      <c r="BE215" s="300"/>
      <c r="BF215" s="279"/>
      <c r="BG215" s="282"/>
    </row>
    <row r="216" spans="1:59" ht="21.75" customHeight="1" x14ac:dyDescent="0.2">
      <c r="A216" s="119"/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50"/>
      <c r="M216" s="150"/>
      <c r="N216" s="150"/>
      <c r="O216" s="150"/>
      <c r="Q216" s="396"/>
      <c r="R216" s="130" t="s">
        <v>7</v>
      </c>
      <c r="S216" s="49">
        <f>SUM(S214/((AB214)-(S214)))</f>
        <v>1.1739594450373533E-2</v>
      </c>
      <c r="T216" s="50">
        <f>SUM(T214/((AB214)-(S214)))</f>
        <v>8.5378868729989333E-3</v>
      </c>
      <c r="U216" s="49">
        <f>SUM(U214/((AB214)-(S214)))</f>
        <v>9.9252934898612588E-2</v>
      </c>
      <c r="V216" s="39">
        <f>SUM(V214/((AB214)-(S214)))</f>
        <v>7.7908217716115266E-2</v>
      </c>
      <c r="W216" s="39">
        <f>SUM(W214/((AB214)-(S214)))</f>
        <v>9.3916755602988261E-2</v>
      </c>
      <c r="X216" s="50">
        <f>SUM(X214/((AB214)-(S214)))</f>
        <v>0.14727854855923159</v>
      </c>
      <c r="Y216" s="49">
        <f>SUM(Y214/((AB214)-(S214)))</f>
        <v>0.16862326574172892</v>
      </c>
      <c r="Z216" s="39">
        <f>SUM(Z214/((AB214)-(S214)))</f>
        <v>0.16648879402347919</v>
      </c>
      <c r="AA216" s="50">
        <f>SUM(AA214/((AB214)-(S214)))</f>
        <v>0.23799359658484526</v>
      </c>
      <c r="AB216" s="398">
        <f>SUM(T217+U217+Y217)</f>
        <v>1</v>
      </c>
      <c r="AC216" s="302"/>
      <c r="AD216" s="231"/>
      <c r="AE216" s="221"/>
      <c r="AF216" s="2" t="s">
        <v>7</v>
      </c>
      <c r="AG216" s="49">
        <f>SUM(AG214/((AP214)-(AG214)))</f>
        <v>6.8560235063663075E-3</v>
      </c>
      <c r="AH216" s="50">
        <f>SUM(AH214/((AP214)-(AG214)))</f>
        <v>2.0568070519098921E-2</v>
      </c>
      <c r="AI216" s="49">
        <f>SUM(AI214/((AP214)-(AG214)))</f>
        <v>9.0107737512242894E-2</v>
      </c>
      <c r="AJ216" s="39">
        <f>SUM(AJ214/((AP214)-(AG214)))</f>
        <v>8.0313418217433888E-2</v>
      </c>
      <c r="AK216" s="39">
        <f>SUM(AK214/((AP214)-(AG214)))</f>
        <v>0.11263467189030363</v>
      </c>
      <c r="AL216" s="50">
        <f>SUM(AL214/((AP214)-(AG214)))</f>
        <v>0.16160626836434869</v>
      </c>
      <c r="AM216" s="49">
        <f>SUM(AM214/((AP214)-(AG214)))</f>
        <v>0.18511263467189029</v>
      </c>
      <c r="AN216" s="39">
        <f>SUM(AN214/((AP214)-(AG214)))</f>
        <v>0.14985308521057786</v>
      </c>
      <c r="AO216" s="50">
        <f>SUM(AO214/((AP214)-(AG214)))</f>
        <v>0.19980411361410383</v>
      </c>
      <c r="AP216" s="236">
        <f>SUM(AH217+AI217+AM217)</f>
        <v>1</v>
      </c>
      <c r="AQ216" s="279" t="e">
        <f>SUM((#REF!*AH216)+(#REF!*AI216)+(#REF!*AJ216)+(#REF!*AK216)+(#REF!*AL216)+(#REF!*AM216)+(#REF!*AN216)+(#REF!*AO216))/(AH216+AI216+AJ216+AK216+AL216+AM216+AN216+AO216)</f>
        <v>#REF!</v>
      </c>
      <c r="AR216" s="282"/>
      <c r="AT216" s="221"/>
      <c r="AU216" s="2" t="s">
        <v>7</v>
      </c>
      <c r="AV216" s="49">
        <f>SUM(AV214/((BE214)-(AV214)))</f>
        <v>9.1930541368743617E-3</v>
      </c>
      <c r="AW216" s="50">
        <f>SUM(AW214/((BE214)-(AV214)))</f>
        <v>1.4811031664964249E-2</v>
      </c>
      <c r="AX216" s="49">
        <f>SUM(AX214/((BE214)-(AV214)))</f>
        <v>9.4484167517875389E-2</v>
      </c>
      <c r="AY216" s="39">
        <f>SUM(AY214/((BE214)-(AV214)))</f>
        <v>7.9162410623084781E-2</v>
      </c>
      <c r="AZ216" s="39">
        <f>SUM(AZ214/((BE214)-(AV214)))</f>
        <v>0.10367722165474974</v>
      </c>
      <c r="BA216" s="50">
        <f>SUM(BA214/((BE214)-(AV214)))</f>
        <v>0.15474974463738508</v>
      </c>
      <c r="BB216" s="49">
        <f>SUM(BB214/((BE214)-(AV214)))</f>
        <v>0.17722165474974463</v>
      </c>
      <c r="BC216" s="39">
        <f>SUM(BC214/((BE214)-(AV214)))</f>
        <v>0.15781409601634322</v>
      </c>
      <c r="BD216" s="50">
        <f>SUM(BD214/((BE214)-(AV214)))</f>
        <v>0.21807967313585291</v>
      </c>
      <c r="BE216" s="236">
        <f>SUM(AW217+AX217+BB217)</f>
        <v>0.99999999999999989</v>
      </c>
      <c r="BF216" s="279" t="e">
        <f>SUM((#REF!*AW216)+(#REF!*AX216)+(#REF!*AY216)+(#REF!*AZ216)+(#REF!*BA216)+(#REF!*BB216)+(#REF!*BC216)+(#REF!*BD216))/(AW216+AX216+AY216+AZ216+BA216+BB216+BC216+BD216)</f>
        <v>#REF!</v>
      </c>
      <c r="BG216" s="282"/>
    </row>
    <row r="217" spans="1:59" ht="21.75" customHeight="1" thickBot="1" x14ac:dyDescent="0.25">
      <c r="A217" s="119"/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50"/>
      <c r="M217" s="150"/>
      <c r="N217" s="150"/>
      <c r="O217" s="150"/>
      <c r="Q217" s="396"/>
      <c r="R217" s="131" t="s">
        <v>10</v>
      </c>
      <c r="S217" s="197">
        <f>SUM(S216)</f>
        <v>1.1739594450373533E-2</v>
      </c>
      <c r="T217" s="158">
        <f>SUM(T216)</f>
        <v>8.5378868729989333E-3</v>
      </c>
      <c r="U217" s="387">
        <f>SUM(U216:X216)</f>
        <v>0.41835645677694777</v>
      </c>
      <c r="V217" s="388"/>
      <c r="W217" s="388"/>
      <c r="X217" s="389"/>
      <c r="Y217" s="387">
        <f>SUM(Y216:AA216)</f>
        <v>0.57310565635005339</v>
      </c>
      <c r="Z217" s="388"/>
      <c r="AA217" s="389"/>
      <c r="AB217" s="399"/>
      <c r="AC217" s="303"/>
      <c r="AD217" s="232"/>
      <c r="AE217" s="221"/>
      <c r="AF217" s="3" t="s">
        <v>10</v>
      </c>
      <c r="AG217" s="156">
        <f>SUM(AG216)</f>
        <v>6.8560235063663075E-3</v>
      </c>
      <c r="AH217" s="158">
        <f>SUM(AH216)</f>
        <v>2.0568070519098921E-2</v>
      </c>
      <c r="AI217" s="238">
        <f>SUM(AI216:AL216)</f>
        <v>0.44466209598432904</v>
      </c>
      <c r="AJ217" s="239"/>
      <c r="AK217" s="239"/>
      <c r="AL217" s="240"/>
      <c r="AM217" s="238">
        <f>SUM(AM216:AO216)</f>
        <v>0.53476983349657203</v>
      </c>
      <c r="AN217" s="239"/>
      <c r="AO217" s="240"/>
      <c r="AP217" s="237"/>
      <c r="AQ217" s="280" t="e">
        <f>SUM((#REF!*AH217)+(#REF!*AI217)+(#REF!*AJ217)+(#REF!*AK217)+(#REF!*AL217)+(#REF!*AM217)+(#REF!*AN217)+(#REF!*AO217))/(AH217+AI217+AJ217+AK217+AL217+AM217+AN217+AO217)</f>
        <v>#REF!</v>
      </c>
      <c r="AR217" s="289"/>
      <c r="AT217" s="221"/>
      <c r="AU217" s="3" t="s">
        <v>10</v>
      </c>
      <c r="AV217" s="156">
        <f>SUM(AV216)</f>
        <v>9.1930541368743617E-3</v>
      </c>
      <c r="AW217" s="158">
        <f>SUM(AW216)</f>
        <v>1.4811031664964249E-2</v>
      </c>
      <c r="AX217" s="238">
        <f>SUM(AX216:BA216)</f>
        <v>0.43207354443309498</v>
      </c>
      <c r="AY217" s="239"/>
      <c r="AZ217" s="239"/>
      <c r="BA217" s="240"/>
      <c r="BB217" s="238">
        <f>SUM(BB216:BD216)</f>
        <v>0.55311542390194068</v>
      </c>
      <c r="BC217" s="239"/>
      <c r="BD217" s="240"/>
      <c r="BE217" s="237"/>
      <c r="BF217" s="280" t="e">
        <f>SUM((#REF!*AW217)+(#REF!*AX217)+(#REF!*AY217)+(#REF!*AZ217)+(#REF!*BA217)+(#REF!*BB217)+(#REF!*BC217)+(#REF!*BD217))/(AW217+AX217+AY217+AZ217+BA217+BB217+BC217+BD217)</f>
        <v>#REF!</v>
      </c>
      <c r="BG217" s="289"/>
    </row>
    <row r="218" spans="1:59" ht="21.75" customHeight="1" x14ac:dyDescent="0.2">
      <c r="A218" s="119"/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50"/>
      <c r="M218" s="150"/>
      <c r="N218" s="150"/>
      <c r="O218" s="150"/>
      <c r="Q218" s="396"/>
      <c r="R218" s="305" t="s">
        <v>31</v>
      </c>
      <c r="S218" s="82">
        <f t="shared" ref="S218:AA218" si="440">SUM(S207++S214)</f>
        <v>12</v>
      </c>
      <c r="T218" s="7">
        <f t="shared" si="440"/>
        <v>15</v>
      </c>
      <c r="U218" s="104">
        <f t="shared" si="440"/>
        <v>110</v>
      </c>
      <c r="V218" s="34">
        <f t="shared" si="440"/>
        <v>103</v>
      </c>
      <c r="W218" s="34">
        <f t="shared" si="440"/>
        <v>159</v>
      </c>
      <c r="X218" s="105">
        <f t="shared" si="440"/>
        <v>218</v>
      </c>
      <c r="Y218" s="104">
        <f t="shared" si="440"/>
        <v>245</v>
      </c>
      <c r="Z218" s="34">
        <f t="shared" si="440"/>
        <v>247</v>
      </c>
      <c r="AA218" s="105">
        <f t="shared" si="440"/>
        <v>334</v>
      </c>
      <c r="AB218" s="275">
        <f>SUM(AB207+AB214)</f>
        <v>1443</v>
      </c>
      <c r="AC218" s="402">
        <f>SUM((T203*T218)+(U203*U218)+(V203*V218)+(W203*W218)+(X203*X218)+(Y203*Y218)+(Z203*Z218)+(AA203*AA218))/(T218+U218+V218+W218+X218+Y218+Z218+AA218)</f>
        <v>2.8392732354996504</v>
      </c>
      <c r="AD218" s="230">
        <f>SUM(AC218/4*100)</f>
        <v>70.981830887491256</v>
      </c>
      <c r="AE218" s="221"/>
      <c r="AF218" s="334" t="s">
        <v>31</v>
      </c>
      <c r="AG218" s="82">
        <f t="shared" ref="AG218:AO218" si="441">SUM(AG207++AG214)</f>
        <v>7</v>
      </c>
      <c r="AH218" s="7">
        <f t="shared" si="441"/>
        <v>29</v>
      </c>
      <c r="AI218" s="104">
        <f t="shared" si="441"/>
        <v>110</v>
      </c>
      <c r="AJ218" s="34">
        <f t="shared" si="441"/>
        <v>103</v>
      </c>
      <c r="AK218" s="34">
        <f t="shared" si="441"/>
        <v>154</v>
      </c>
      <c r="AL218" s="105">
        <f t="shared" si="441"/>
        <v>237</v>
      </c>
      <c r="AM218" s="104">
        <f t="shared" si="441"/>
        <v>286</v>
      </c>
      <c r="AN218" s="34">
        <f t="shared" si="441"/>
        <v>266</v>
      </c>
      <c r="AO218" s="105">
        <f t="shared" si="441"/>
        <v>350</v>
      </c>
      <c r="AP218" s="275">
        <f>SUM(AP207+AP214)</f>
        <v>1542</v>
      </c>
      <c r="AQ218" s="277">
        <f>SUM((AH203*AH218)+(AI203*AI218)+(AJ203*AJ218)+(AK203*AK218)+(AL203*AL218)+(AM203*AM218)+(AN203*AN218)+(AO203*AO218))/(AH218+AI218+AJ218+AK218+AL218+AM218+AN218+AO218)</f>
        <v>2.8364820846905539</v>
      </c>
      <c r="AR218" s="281">
        <f>SUM(AQ218/4*100)</f>
        <v>70.912052117263841</v>
      </c>
      <c r="AT218" s="221"/>
      <c r="AU218" s="334" t="s">
        <v>31</v>
      </c>
      <c r="AV218" s="82">
        <f t="shared" ref="AV218:BD218" si="442">SUM(AV207++AV214)</f>
        <v>19</v>
      </c>
      <c r="AW218" s="7">
        <f t="shared" si="442"/>
        <v>44</v>
      </c>
      <c r="AX218" s="35">
        <f t="shared" si="442"/>
        <v>220</v>
      </c>
      <c r="AY218" s="34">
        <f t="shared" si="442"/>
        <v>206</v>
      </c>
      <c r="AZ218" s="34">
        <f t="shared" si="442"/>
        <v>313</v>
      </c>
      <c r="BA218" s="36">
        <f t="shared" si="442"/>
        <v>455</v>
      </c>
      <c r="BB218" s="35">
        <f t="shared" si="442"/>
        <v>531</v>
      </c>
      <c r="BC218" s="34">
        <f t="shared" si="442"/>
        <v>513</v>
      </c>
      <c r="BD218" s="36">
        <f t="shared" si="442"/>
        <v>684</v>
      </c>
      <c r="BE218" s="275">
        <f>SUM(BE207+BE214)</f>
        <v>2985</v>
      </c>
      <c r="BF218" s="277">
        <f>SUM((AW203*AW218)+(AX203*AX218)+(AY203*AY218)+(AZ203*AZ218)+(BA203*BA218)+(BB203*BB218)+(BC203*BC218)+(BD203*BD218))/(AW218+AX218+AY218+AZ218+BA218+BB218+BC218+BD218)</f>
        <v>2.8378287255563048</v>
      </c>
      <c r="BG218" s="281">
        <f>SUM(BF218/4*100)</f>
        <v>70.945718138907623</v>
      </c>
    </row>
    <row r="219" spans="1:59" ht="21.75" customHeight="1" x14ac:dyDescent="0.2">
      <c r="A219" s="119"/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50"/>
      <c r="M219" s="150"/>
      <c r="N219" s="150"/>
      <c r="O219" s="150"/>
      <c r="Q219" s="396"/>
      <c r="R219" s="306"/>
      <c r="S219" s="284">
        <f>SUM(S218+T218)</f>
        <v>27</v>
      </c>
      <c r="T219" s="285"/>
      <c r="U219" s="284">
        <f>SUM(U218+V218+W218+X218)</f>
        <v>590</v>
      </c>
      <c r="V219" s="286"/>
      <c r="W219" s="286"/>
      <c r="X219" s="285"/>
      <c r="Y219" s="284">
        <f>SUM(Y218+Z218+AA218)</f>
        <v>826</v>
      </c>
      <c r="Z219" s="286"/>
      <c r="AA219" s="285"/>
      <c r="AB219" s="276"/>
      <c r="AC219" s="302"/>
      <c r="AD219" s="231"/>
      <c r="AE219" s="221"/>
      <c r="AF219" s="335"/>
      <c r="AG219" s="286">
        <f>SUM(AG218+AH218)</f>
        <v>36</v>
      </c>
      <c r="AH219" s="285"/>
      <c r="AI219" s="284">
        <f>SUM(AI218+AJ218+AK218+AL218)</f>
        <v>604</v>
      </c>
      <c r="AJ219" s="286"/>
      <c r="AK219" s="286"/>
      <c r="AL219" s="285"/>
      <c r="AM219" s="284">
        <f>SUM(AM218+AN218+AO218)</f>
        <v>902</v>
      </c>
      <c r="AN219" s="286"/>
      <c r="AO219" s="285"/>
      <c r="AP219" s="276"/>
      <c r="AQ219" s="278"/>
      <c r="AR219" s="282"/>
      <c r="AT219" s="221"/>
      <c r="AU219" s="335"/>
      <c r="AV219" s="286">
        <f>SUM(AV218+AW218)</f>
        <v>63</v>
      </c>
      <c r="AW219" s="285"/>
      <c r="AX219" s="284">
        <f>SUM(AX218+AY218+AZ218+BA218)</f>
        <v>1194</v>
      </c>
      <c r="AY219" s="286"/>
      <c r="AZ219" s="286"/>
      <c r="BA219" s="285"/>
      <c r="BB219" s="284">
        <f>SUM(BB218+BC218+BD218)</f>
        <v>1728</v>
      </c>
      <c r="BC219" s="286"/>
      <c r="BD219" s="285"/>
      <c r="BE219" s="276"/>
      <c r="BF219" s="278"/>
      <c r="BG219" s="282"/>
    </row>
    <row r="220" spans="1:59" ht="21.75" customHeight="1" x14ac:dyDescent="0.2">
      <c r="A220" s="119"/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50"/>
      <c r="M220" s="150"/>
      <c r="N220" s="150"/>
      <c r="O220" s="150"/>
      <c r="Q220" s="396"/>
      <c r="R220" s="133" t="s">
        <v>7</v>
      </c>
      <c r="S220" s="49">
        <f>SUM(S218/((AB218)-(S218)))</f>
        <v>8.385744234800839E-3</v>
      </c>
      <c r="T220" s="50">
        <f>SUM(T218/((AB218)-(S218)))</f>
        <v>1.0482180293501049E-2</v>
      </c>
      <c r="U220" s="49">
        <f>SUM(U218/((AB218)-(S218)))</f>
        <v>7.6869322152341019E-2</v>
      </c>
      <c r="V220" s="39">
        <f>SUM(V218/((AB218)-(S218)))</f>
        <v>7.1977638015373865E-2</v>
      </c>
      <c r="W220" s="39">
        <f>SUM(W218/((AB218)-(S218)))</f>
        <v>0.1111111111111111</v>
      </c>
      <c r="X220" s="50">
        <f>SUM(X218/((AB218)-(S218)))</f>
        <v>0.15234102026554858</v>
      </c>
      <c r="Y220" s="49">
        <f>SUM(Y218/((AB218)-(S218)))</f>
        <v>0.17120894479385046</v>
      </c>
      <c r="Z220" s="39">
        <f>SUM(Z218/((AB218)-(S218)))</f>
        <v>0.17260656883298392</v>
      </c>
      <c r="AA220" s="50">
        <f>SUM(AA218/((AB218)-(S218)))</f>
        <v>0.23340321453529</v>
      </c>
      <c r="AB220" s="398">
        <f>SUM(T221+U221+Y221)</f>
        <v>1</v>
      </c>
      <c r="AC220" s="302"/>
      <c r="AD220" s="231"/>
      <c r="AE220" s="221"/>
      <c r="AF220" s="83" t="s">
        <v>7</v>
      </c>
      <c r="AG220" s="49">
        <f>SUM(AG218/((AP218)-(AG218)))</f>
        <v>4.560260586319218E-3</v>
      </c>
      <c r="AH220" s="50">
        <f>SUM(AH218/((AP218)-(AG218)))</f>
        <v>1.8892508143322474E-2</v>
      </c>
      <c r="AI220" s="49">
        <f>SUM(AI218/((AP218)-(AG218)))</f>
        <v>7.1661237785016291E-2</v>
      </c>
      <c r="AJ220" s="39">
        <f>SUM(AJ218/((AP218)-(AG218)))</f>
        <v>6.7100977198697065E-2</v>
      </c>
      <c r="AK220" s="39">
        <f>SUM(AK218/((AP218)-(AG218)))</f>
        <v>0.1003257328990228</v>
      </c>
      <c r="AL220" s="50">
        <f>SUM(AL218/((AP218)-(AG218)))</f>
        <v>0.15439739413680781</v>
      </c>
      <c r="AM220" s="49">
        <f>SUM(AM218/((AP218)-(AG218)))</f>
        <v>0.18631921824104233</v>
      </c>
      <c r="AN220" s="39">
        <f>SUM(AN218/((AP218)-(AG218)))</f>
        <v>0.1732899022801303</v>
      </c>
      <c r="AO220" s="50">
        <f>SUM(AO218/((AP218)-(AG218)))</f>
        <v>0.2280130293159609</v>
      </c>
      <c r="AP220" s="236">
        <f>SUM(AH221+AI221+AM221)</f>
        <v>1</v>
      </c>
      <c r="AQ220" s="279" t="e">
        <f>SUM((#REF!*AH220)+(#REF!*AI220)+(#REF!*AJ220)+(#REF!*AK220)+(#REF!*AL220)+(#REF!*AM220)+(#REF!*AN220)+(#REF!*AO220))/(AH220+AI220+AJ220+AK220+AL220+AM220+AN220+AO220)</f>
        <v>#REF!</v>
      </c>
      <c r="AR220" s="282"/>
      <c r="AT220" s="221"/>
      <c r="AU220" s="83" t="s">
        <v>7</v>
      </c>
      <c r="AV220" s="49">
        <f>SUM(AV218/((BE218)-(AV218)))</f>
        <v>6.4059339177343225E-3</v>
      </c>
      <c r="AW220" s="50">
        <f>SUM(AW218/((BE218)-(AV218)))</f>
        <v>1.4834794335805798E-2</v>
      </c>
      <c r="AX220" s="49">
        <f>SUM(AX218/((BE218)-(AV218)))</f>
        <v>7.4173971679028991E-2</v>
      </c>
      <c r="AY220" s="39">
        <f>SUM(AY218/((BE218)-(AV218)))</f>
        <v>6.9453809844908967E-2</v>
      </c>
      <c r="AZ220" s="39">
        <f>SUM(AZ218/((BE218)-(AV218)))</f>
        <v>0.10552933243425489</v>
      </c>
      <c r="BA220" s="50">
        <f>SUM(BA218/((BE218)-(AV218)))</f>
        <v>0.15340525960890089</v>
      </c>
      <c r="BB220" s="49">
        <f>SUM(BB218/((BE218)-(AV218)))</f>
        <v>0.17902899527983818</v>
      </c>
      <c r="BC220" s="39">
        <f>SUM(BC218/((BE218)-(AV218)))</f>
        <v>0.1729602157788267</v>
      </c>
      <c r="BD220" s="50">
        <f>SUM(BD218/((BE218)-(AV218)))</f>
        <v>0.23061362103843561</v>
      </c>
      <c r="BE220" s="236">
        <f>SUM(AW221+AX221+BB221)</f>
        <v>1</v>
      </c>
      <c r="BF220" s="279" t="e">
        <f>SUM((#REF!*AW220)+(#REF!*AX220)+(#REF!*AY220)+(#REF!*AZ220)+(#REF!*BA220)+(#REF!*BB220)+(#REF!*BC220)+(#REF!*BD220))/(AW220+AX220+AY220+AZ220+BA220+BB220+BC220+BD220)</f>
        <v>#REF!</v>
      </c>
      <c r="BG220" s="282"/>
    </row>
    <row r="221" spans="1:59" ht="21.75" customHeight="1" thickBot="1" x14ac:dyDescent="0.25">
      <c r="A221" s="119"/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50"/>
      <c r="M221" s="150"/>
      <c r="N221" s="150"/>
      <c r="O221" s="150"/>
      <c r="Q221" s="397"/>
      <c r="R221" s="134" t="s">
        <v>10</v>
      </c>
      <c r="S221" s="197">
        <f>SUM(S220)</f>
        <v>8.385744234800839E-3</v>
      </c>
      <c r="T221" s="158">
        <f>SUM(T220)</f>
        <v>1.0482180293501049E-2</v>
      </c>
      <c r="U221" s="387">
        <f>SUM(U220:X220)</f>
        <v>0.41229909154437455</v>
      </c>
      <c r="V221" s="388"/>
      <c r="W221" s="388"/>
      <c r="X221" s="389"/>
      <c r="Y221" s="387">
        <f>SUM(Y220:AA220)</f>
        <v>0.57721872816212438</v>
      </c>
      <c r="Z221" s="388"/>
      <c r="AA221" s="389"/>
      <c r="AB221" s="399"/>
      <c r="AC221" s="303"/>
      <c r="AD221" s="232"/>
      <c r="AE221" s="222"/>
      <c r="AF221" s="84" t="s">
        <v>10</v>
      </c>
      <c r="AG221" s="156">
        <f>SUM(AG220)</f>
        <v>4.560260586319218E-3</v>
      </c>
      <c r="AH221" s="158">
        <f>SUM(AH220)</f>
        <v>1.8892508143322474E-2</v>
      </c>
      <c r="AI221" s="238">
        <f>SUM(AI220:AL220)</f>
        <v>0.39348534201954399</v>
      </c>
      <c r="AJ221" s="239"/>
      <c r="AK221" s="239"/>
      <c r="AL221" s="240"/>
      <c r="AM221" s="238">
        <f>SUM(AM220:AO220)</f>
        <v>0.58762214983713357</v>
      </c>
      <c r="AN221" s="239"/>
      <c r="AO221" s="240"/>
      <c r="AP221" s="237"/>
      <c r="AQ221" s="280" t="e">
        <f>SUM((#REF!*AH221)+(#REF!*AI221)+(#REF!*AJ221)+(#REF!*AK221)+(#REF!*AL221)+(#REF!*AM221)+(#REF!*AN221)+(#REF!*AO221))/(AH221+AI221+AJ221+AK221+AL221+AM221+AN221+AO221)</f>
        <v>#REF!</v>
      </c>
      <c r="AR221" s="283"/>
      <c r="AT221" s="222"/>
      <c r="AU221" s="84" t="s">
        <v>10</v>
      </c>
      <c r="AV221" s="156">
        <f>SUM(AV220)</f>
        <v>6.4059339177343225E-3</v>
      </c>
      <c r="AW221" s="158">
        <f>SUM(AW220)</f>
        <v>1.4834794335805798E-2</v>
      </c>
      <c r="AX221" s="238">
        <f>SUM(AX220:BA220)</f>
        <v>0.40256237356709373</v>
      </c>
      <c r="AY221" s="239"/>
      <c r="AZ221" s="239"/>
      <c r="BA221" s="240"/>
      <c r="BB221" s="238">
        <f>SUM(BB220:BD220)</f>
        <v>0.58260283209710051</v>
      </c>
      <c r="BC221" s="239"/>
      <c r="BD221" s="240"/>
      <c r="BE221" s="237"/>
      <c r="BF221" s="280" t="e">
        <f>SUM((#REF!*AW221)+(#REF!*AX221)+(#REF!*AY221)+(#REF!*AZ221)+(#REF!*BA221)+(#REF!*BB221)+(#REF!*BC221)+(#REF!*BD221))/(AW221+AX221+AY221+AZ221+BA221+BB221+BC221+BD221)</f>
        <v>#REF!</v>
      </c>
      <c r="BG221" s="283"/>
    </row>
    <row r="222" spans="1:59" ht="21.75" customHeight="1" x14ac:dyDescent="0.2">
      <c r="A222" s="119"/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50"/>
      <c r="M222" s="150"/>
      <c r="N222" s="150"/>
      <c r="O222" s="150"/>
      <c r="Q222" s="290" t="s">
        <v>68</v>
      </c>
      <c r="R222" s="290"/>
      <c r="S222" s="290"/>
      <c r="T222" s="290"/>
      <c r="U222" s="290"/>
      <c r="V222" s="290"/>
      <c r="W222" s="290"/>
      <c r="X222" s="290"/>
      <c r="Y222" s="290"/>
      <c r="Z222" s="290"/>
      <c r="AA222" s="290"/>
      <c r="AB222" s="290"/>
      <c r="AC222" s="290"/>
      <c r="AD222" s="290"/>
      <c r="AE222" s="290" t="s">
        <v>70</v>
      </c>
      <c r="AF222" s="290"/>
      <c r="AG222" s="290"/>
      <c r="AH222" s="290"/>
      <c r="AI222" s="290"/>
      <c r="AJ222" s="290"/>
      <c r="AK222" s="290"/>
      <c r="AL222" s="290"/>
      <c r="AM222" s="290"/>
      <c r="AN222" s="290"/>
      <c r="AO222" s="290"/>
      <c r="AP222" s="290"/>
      <c r="AQ222" s="290"/>
      <c r="AR222" s="290"/>
      <c r="AT222" s="290" t="str">
        <f t="shared" ref="AT222" si="443">$AT$156</f>
        <v>สถิติผลการเรียนของกลุ่มสาระการเรียนรู้ ปีการศึกษา 2557</v>
      </c>
      <c r="AU222" s="290"/>
      <c r="AV222" s="290"/>
      <c r="AW222" s="290"/>
      <c r="AX222" s="290"/>
      <c r="AY222" s="290"/>
      <c r="AZ222" s="290"/>
      <c r="BA222" s="290"/>
      <c r="BB222" s="290"/>
      <c r="BC222" s="290"/>
      <c r="BD222" s="290"/>
      <c r="BE222" s="290"/>
      <c r="BF222" s="290"/>
      <c r="BG222" s="290"/>
    </row>
    <row r="223" spans="1:59" ht="21.75" customHeight="1" thickBot="1" x14ac:dyDescent="0.25">
      <c r="A223" s="119"/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50"/>
      <c r="M223" s="150"/>
      <c r="N223" s="150"/>
      <c r="O223" s="150"/>
      <c r="Q223" s="242" t="s">
        <v>18</v>
      </c>
      <c r="R223" s="242"/>
      <c r="S223" s="242"/>
      <c r="T223" s="242"/>
      <c r="U223" s="242"/>
      <c r="V223" s="242"/>
      <c r="W223" s="242"/>
      <c r="X223" s="242"/>
      <c r="Y223" s="242"/>
      <c r="Z223" s="242"/>
      <c r="AA223" s="242"/>
      <c r="AB223" s="242"/>
      <c r="AC223" s="242"/>
      <c r="AD223" s="242"/>
      <c r="AE223" s="242" t="s">
        <v>18</v>
      </c>
      <c r="AF223" s="242"/>
      <c r="AG223" s="242"/>
      <c r="AH223" s="242"/>
      <c r="AI223" s="242"/>
      <c r="AJ223" s="242"/>
      <c r="AK223" s="242"/>
      <c r="AL223" s="242"/>
      <c r="AM223" s="242"/>
      <c r="AN223" s="242"/>
      <c r="AO223" s="242"/>
      <c r="AP223" s="242"/>
      <c r="AQ223" s="242"/>
      <c r="AR223" s="242"/>
      <c r="AT223" s="242" t="s">
        <v>18</v>
      </c>
      <c r="AU223" s="242"/>
      <c r="AV223" s="242"/>
      <c r="AW223" s="242"/>
      <c r="AX223" s="242"/>
      <c r="AY223" s="242"/>
      <c r="AZ223" s="242"/>
      <c r="BA223" s="242"/>
      <c r="BB223" s="242"/>
      <c r="BC223" s="242"/>
      <c r="BD223" s="242"/>
      <c r="BE223" s="242"/>
      <c r="BF223" s="242"/>
      <c r="BG223" s="242"/>
    </row>
    <row r="224" spans="1:59" ht="21" customHeight="1" thickBot="1" x14ac:dyDescent="0.25">
      <c r="A224" s="119"/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50"/>
      <c r="M224" s="150"/>
      <c r="N224" s="150"/>
      <c r="O224" s="150"/>
      <c r="Q224" s="385" t="s">
        <v>8</v>
      </c>
      <c r="R224" s="383" t="s">
        <v>17</v>
      </c>
      <c r="S224" s="381" t="s">
        <v>32</v>
      </c>
      <c r="T224" s="382"/>
      <c r="U224" s="369" t="s">
        <v>76</v>
      </c>
      <c r="V224" s="265"/>
      <c r="W224" s="265"/>
      <c r="X224" s="265"/>
      <c r="Y224" s="265"/>
      <c r="Z224" s="265"/>
      <c r="AA224" s="380"/>
      <c r="AB224" s="291" t="s">
        <v>75</v>
      </c>
      <c r="AC224" s="293" t="s">
        <v>7</v>
      </c>
      <c r="AD224" s="295" t="s">
        <v>30</v>
      </c>
      <c r="AE224" s="243" t="s">
        <v>8</v>
      </c>
      <c r="AF224" s="320" t="s">
        <v>17</v>
      </c>
      <c r="AG224" s="245" t="s">
        <v>32</v>
      </c>
      <c r="AH224" s="246"/>
      <c r="AI224" s="247" t="s">
        <v>76</v>
      </c>
      <c r="AJ224" s="248"/>
      <c r="AK224" s="248"/>
      <c r="AL224" s="248"/>
      <c r="AM224" s="248"/>
      <c r="AN224" s="248"/>
      <c r="AO224" s="248"/>
      <c r="AP224" s="291" t="s">
        <v>75</v>
      </c>
      <c r="AQ224" s="293" t="s">
        <v>7</v>
      </c>
      <c r="AR224" s="295" t="s">
        <v>30</v>
      </c>
      <c r="AT224" s="243" t="s">
        <v>8</v>
      </c>
      <c r="AU224" s="320" t="s">
        <v>17</v>
      </c>
      <c r="AV224" s="245" t="s">
        <v>32</v>
      </c>
      <c r="AW224" s="246"/>
      <c r="AX224" s="247" t="s">
        <v>76</v>
      </c>
      <c r="AY224" s="248"/>
      <c r="AZ224" s="248"/>
      <c r="BA224" s="248"/>
      <c r="BB224" s="248"/>
      <c r="BC224" s="248"/>
      <c r="BD224" s="248"/>
      <c r="BE224" s="291" t="s">
        <v>75</v>
      </c>
      <c r="BF224" s="293" t="s">
        <v>7</v>
      </c>
      <c r="BG224" s="295" t="s">
        <v>30</v>
      </c>
    </row>
    <row r="225" spans="1:59" ht="21" customHeight="1" thickBot="1" x14ac:dyDescent="0.25">
      <c r="A225" s="119"/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50"/>
      <c r="M225" s="150"/>
      <c r="N225" s="150"/>
      <c r="O225" s="150"/>
      <c r="Q225" s="386"/>
      <c r="R225" s="384"/>
      <c r="S225" s="47" t="s">
        <v>9</v>
      </c>
      <c r="T225" s="48">
        <v>0</v>
      </c>
      <c r="U225" s="13">
        <v>1</v>
      </c>
      <c r="V225" s="11">
        <v>1.5</v>
      </c>
      <c r="W225" s="11">
        <v>2</v>
      </c>
      <c r="X225" s="12">
        <v>2.5</v>
      </c>
      <c r="Y225" s="13">
        <v>3</v>
      </c>
      <c r="Z225" s="11">
        <v>3.5</v>
      </c>
      <c r="AA225" s="12">
        <v>4</v>
      </c>
      <c r="AB225" s="292"/>
      <c r="AC225" s="294"/>
      <c r="AD225" s="296"/>
      <c r="AE225" s="244"/>
      <c r="AF225" s="321"/>
      <c r="AG225" s="47" t="s">
        <v>9</v>
      </c>
      <c r="AH225" s="48">
        <v>0</v>
      </c>
      <c r="AI225" s="13">
        <v>1</v>
      </c>
      <c r="AJ225" s="11">
        <v>1.5</v>
      </c>
      <c r="AK225" s="11">
        <v>2</v>
      </c>
      <c r="AL225" s="12">
        <v>2.5</v>
      </c>
      <c r="AM225" s="13">
        <v>3</v>
      </c>
      <c r="AN225" s="11">
        <v>3.5</v>
      </c>
      <c r="AO225" s="12">
        <v>4</v>
      </c>
      <c r="AP225" s="292"/>
      <c r="AQ225" s="294"/>
      <c r="AR225" s="296"/>
      <c r="AT225" s="244"/>
      <c r="AU225" s="321"/>
      <c r="AV225" s="47" t="s">
        <v>9</v>
      </c>
      <c r="AW225" s="48">
        <v>0</v>
      </c>
      <c r="AX225" s="13">
        <v>1</v>
      </c>
      <c r="AY225" s="11">
        <v>1.5</v>
      </c>
      <c r="AZ225" s="11">
        <v>2</v>
      </c>
      <c r="BA225" s="12">
        <v>2.5</v>
      </c>
      <c r="BB225" s="13">
        <v>3</v>
      </c>
      <c r="BC225" s="11">
        <v>3.5</v>
      </c>
      <c r="BD225" s="12">
        <v>4</v>
      </c>
      <c r="BE225" s="292"/>
      <c r="BF225" s="294"/>
      <c r="BG225" s="296"/>
    </row>
    <row r="226" spans="1:59" ht="21" customHeight="1" x14ac:dyDescent="0.2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50"/>
      <c r="M226" s="150"/>
      <c r="N226" s="150"/>
      <c r="O226" s="150"/>
      <c r="Q226" s="395" t="s">
        <v>19</v>
      </c>
      <c r="R226" s="65" t="s">
        <v>12</v>
      </c>
      <c r="S226" s="14">
        <f t="shared" ref="S226:AA226" si="444">S8</f>
        <v>3</v>
      </c>
      <c r="T226" s="15">
        <f t="shared" si="444"/>
        <v>0</v>
      </c>
      <c r="U226" s="14">
        <f t="shared" si="444"/>
        <v>5</v>
      </c>
      <c r="V226" s="17">
        <f t="shared" si="444"/>
        <v>53</v>
      </c>
      <c r="W226" s="17">
        <f t="shared" si="444"/>
        <v>14</v>
      </c>
      <c r="X226" s="15">
        <f t="shared" si="444"/>
        <v>16</v>
      </c>
      <c r="Y226" s="14">
        <f t="shared" si="444"/>
        <v>6</v>
      </c>
      <c r="Z226" s="17">
        <f t="shared" si="444"/>
        <v>7</v>
      </c>
      <c r="AA226" s="15">
        <f t="shared" si="444"/>
        <v>341</v>
      </c>
      <c r="AB226" s="16">
        <f t="shared" ref="AB226:AB228" si="445">SUM(S226:AA226)</f>
        <v>445</v>
      </c>
      <c r="AC226" s="42">
        <f>SUM((T225*T226)+(U225*U226)+(V225*V226)+(W225*W226)+(X225*X226)+(Y225*Y226)+(Z225*Z226)+(AA225*AA226))/(T226+U226+V226+W226+X226+Y226+Z226+AA226)</f>
        <v>3.5271493212669682</v>
      </c>
      <c r="AD226" s="74">
        <f>SUM(AC226/4*100)</f>
        <v>88.178733031674199</v>
      </c>
      <c r="AE226" s="221" t="s">
        <v>19</v>
      </c>
      <c r="AF226" s="60" t="s">
        <v>12</v>
      </c>
      <c r="AG226" s="14">
        <f t="shared" ref="AG226:AO226" si="446">AG8</f>
        <v>4</v>
      </c>
      <c r="AH226" s="15">
        <f t="shared" si="446"/>
        <v>4</v>
      </c>
      <c r="AI226" s="14">
        <f t="shared" si="446"/>
        <v>29</v>
      </c>
      <c r="AJ226" s="17">
        <f t="shared" si="446"/>
        <v>14</v>
      </c>
      <c r="AK226" s="17">
        <f t="shared" si="446"/>
        <v>19</v>
      </c>
      <c r="AL226" s="15">
        <f t="shared" si="446"/>
        <v>33</v>
      </c>
      <c r="AM226" s="14">
        <f t="shared" si="446"/>
        <v>50</v>
      </c>
      <c r="AN226" s="17">
        <f t="shared" si="446"/>
        <v>72</v>
      </c>
      <c r="AO226" s="15">
        <f t="shared" si="446"/>
        <v>210</v>
      </c>
      <c r="AP226" s="16">
        <f t="shared" ref="AP226:AP228" si="447">SUM(AG226:AO226)</f>
        <v>435</v>
      </c>
      <c r="AQ226" s="42">
        <f>SUM((AH225*AH226)+(AI225*AI226)+(AJ225*AJ226)+(AK225*AK226)+(AL225*AL226)+(AM225*AM226)+(AN225*AN226)+(AO225*AO226))/(AH226+AI226+AJ226+AK226+AL226+AM226+AN226+AO226)</f>
        <v>3.277262180974478</v>
      </c>
      <c r="AR226" s="74">
        <f>SUM(AQ226/4*100)</f>
        <v>81.931554524361943</v>
      </c>
      <c r="AT226" s="221" t="s">
        <v>19</v>
      </c>
      <c r="AU226" s="60" t="s">
        <v>12</v>
      </c>
      <c r="AV226" s="14">
        <f t="shared" ref="AV226:BD228" si="448">SUM(S226+AG226)</f>
        <v>7</v>
      </c>
      <c r="AW226" s="15">
        <f t="shared" si="448"/>
        <v>4</v>
      </c>
      <c r="AX226" s="14">
        <f t="shared" si="448"/>
        <v>34</v>
      </c>
      <c r="AY226" s="17">
        <f t="shared" si="448"/>
        <v>67</v>
      </c>
      <c r="AZ226" s="17">
        <f t="shared" si="448"/>
        <v>33</v>
      </c>
      <c r="BA226" s="15">
        <f t="shared" si="448"/>
        <v>49</v>
      </c>
      <c r="BB226" s="14">
        <f t="shared" si="448"/>
        <v>56</v>
      </c>
      <c r="BC226" s="17">
        <f t="shared" si="448"/>
        <v>79</v>
      </c>
      <c r="BD226" s="15">
        <f t="shared" si="448"/>
        <v>551</v>
      </c>
      <c r="BE226" s="16">
        <f t="shared" ref="BE226:BE228" si="449">SUM(AV226:BD226)</f>
        <v>880</v>
      </c>
      <c r="BF226" s="42">
        <f>SUM((AW225*AW226)+(AX225*AX226)+(AY225*AY226)+(AZ225*AZ226)+(BA225*BA226)+(BB225*BB226)+(BC225*BC226)+(BD225*BD226))/(AW226+AX226+AY226+AZ226+BA226+BB226+BC226+BD226)</f>
        <v>3.4037800687285222</v>
      </c>
      <c r="BG226" s="74">
        <f>SUM(BF226/4*100)</f>
        <v>85.094501718213053</v>
      </c>
    </row>
    <row r="227" spans="1:59" ht="21.75" customHeight="1" x14ac:dyDescent="0.2">
      <c r="A227" s="119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50"/>
      <c r="M227" s="150"/>
      <c r="N227" s="150"/>
      <c r="O227" s="150"/>
      <c r="Q227" s="396"/>
      <c r="R227" s="66" t="s">
        <v>13</v>
      </c>
      <c r="S227" s="18">
        <f t="shared" ref="S227:AA227" si="450">S30</f>
        <v>9</v>
      </c>
      <c r="T227" s="19">
        <f t="shared" si="450"/>
        <v>3</v>
      </c>
      <c r="U227" s="18">
        <f t="shared" si="450"/>
        <v>7</v>
      </c>
      <c r="V227" s="38">
        <f t="shared" si="450"/>
        <v>21</v>
      </c>
      <c r="W227" s="38">
        <f t="shared" si="450"/>
        <v>35</v>
      </c>
      <c r="X227" s="19">
        <f t="shared" si="450"/>
        <v>53</v>
      </c>
      <c r="Y227" s="18">
        <f t="shared" si="450"/>
        <v>70</v>
      </c>
      <c r="Z227" s="38">
        <f t="shared" si="450"/>
        <v>53</v>
      </c>
      <c r="AA227" s="19">
        <f t="shared" si="450"/>
        <v>88</v>
      </c>
      <c r="AB227" s="46">
        <f t="shared" si="445"/>
        <v>339</v>
      </c>
      <c r="AC227" s="43">
        <f>SUM((T225*T227)+(U225*U227)+(V225*V227)+(W225*W227)+(X225*X227)+(Y225*Y227)+(Z225*Z227)+(AA225*AA227))/(T227+U227+V227+W227+X227+Y227+Z227+AA227)</f>
        <v>2.9954545454545456</v>
      </c>
      <c r="AD227" s="69">
        <f t="shared" ref="AD227:AD228" si="451">SUM(AC227/4*100)</f>
        <v>74.88636363636364</v>
      </c>
      <c r="AE227" s="221"/>
      <c r="AF227" s="61" t="s">
        <v>13</v>
      </c>
      <c r="AG227" s="18">
        <f t="shared" ref="AG227:AO227" si="452">AG30</f>
        <v>3</v>
      </c>
      <c r="AH227" s="19">
        <f t="shared" si="452"/>
        <v>0</v>
      </c>
      <c r="AI227" s="18">
        <f t="shared" si="452"/>
        <v>0</v>
      </c>
      <c r="AJ227" s="38">
        <f t="shared" si="452"/>
        <v>5</v>
      </c>
      <c r="AK227" s="38">
        <f t="shared" si="452"/>
        <v>11</v>
      </c>
      <c r="AL227" s="19">
        <f t="shared" si="452"/>
        <v>25</v>
      </c>
      <c r="AM227" s="18">
        <f t="shared" si="452"/>
        <v>54</v>
      </c>
      <c r="AN227" s="38">
        <f t="shared" si="452"/>
        <v>51</v>
      </c>
      <c r="AO227" s="19">
        <f t="shared" si="452"/>
        <v>175</v>
      </c>
      <c r="AP227" s="46">
        <f t="shared" si="447"/>
        <v>324</v>
      </c>
      <c r="AQ227" s="43">
        <f>SUM((AH225*AH227)+(AI225*AI227)+(AJ225*AJ227)+(AK225*AK227)+(AL225*AL227)+(AM225*AM227)+(AN225*AN227)+(AO225*AO227))/(AH227+AI227+AJ227+AK227+AL227+AM227+AN227+AO227)</f>
        <v>3.52803738317757</v>
      </c>
      <c r="AR227" s="69">
        <f t="shared" ref="AR227:AR228" si="453">SUM(AQ227/4*100)</f>
        <v>88.200934579439249</v>
      </c>
      <c r="AT227" s="221"/>
      <c r="AU227" s="61" t="s">
        <v>13</v>
      </c>
      <c r="AV227" s="18">
        <f t="shared" si="448"/>
        <v>12</v>
      </c>
      <c r="AW227" s="19">
        <f t="shared" si="448"/>
        <v>3</v>
      </c>
      <c r="AX227" s="18">
        <f t="shared" si="448"/>
        <v>7</v>
      </c>
      <c r="AY227" s="38">
        <f t="shared" si="448"/>
        <v>26</v>
      </c>
      <c r="AZ227" s="38">
        <f t="shared" si="448"/>
        <v>46</v>
      </c>
      <c r="BA227" s="19">
        <f t="shared" si="448"/>
        <v>78</v>
      </c>
      <c r="BB227" s="18">
        <f t="shared" si="448"/>
        <v>124</v>
      </c>
      <c r="BC227" s="38">
        <f t="shared" si="448"/>
        <v>104</v>
      </c>
      <c r="BD227" s="19">
        <f t="shared" si="448"/>
        <v>263</v>
      </c>
      <c r="BE227" s="46">
        <f t="shared" si="449"/>
        <v>663</v>
      </c>
      <c r="BF227" s="43">
        <f>SUM((AW225*AW227)+(AX225*AX227)+(AY225*AY227)+(AZ225*AZ227)+(BA225*BA227)+(BB225*BB227)+(BC225*BC227)+(BD225*BD227))/(AW227+AX227+AY227+AZ227+BA227+BB227+BC227+BD227)</f>
        <v>3.2580645161290325</v>
      </c>
      <c r="BG227" s="69">
        <f t="shared" ref="BG227:BG235" si="454">SUM(BF227/4*100)</f>
        <v>81.451612903225808</v>
      </c>
    </row>
    <row r="228" spans="1:59" ht="21.75" customHeight="1" thickBot="1" x14ac:dyDescent="0.25">
      <c r="A228" s="119"/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50"/>
      <c r="M228" s="150"/>
      <c r="N228" s="150"/>
      <c r="O228" s="150"/>
      <c r="Q228" s="396"/>
      <c r="R228" s="196" t="s">
        <v>0</v>
      </c>
      <c r="S228" s="24">
        <f t="shared" ref="S228:AA228" si="455">S52</f>
        <v>0</v>
      </c>
      <c r="T228" s="25">
        <f t="shared" si="455"/>
        <v>1</v>
      </c>
      <c r="U228" s="24">
        <f t="shared" si="455"/>
        <v>0</v>
      </c>
      <c r="V228" s="26">
        <f t="shared" si="455"/>
        <v>0</v>
      </c>
      <c r="W228" s="26">
        <f t="shared" si="455"/>
        <v>1</v>
      </c>
      <c r="X228" s="25">
        <f t="shared" si="455"/>
        <v>3</v>
      </c>
      <c r="Y228" s="24">
        <f t="shared" si="455"/>
        <v>18</v>
      </c>
      <c r="Z228" s="26">
        <f t="shared" si="455"/>
        <v>55</v>
      </c>
      <c r="AA228" s="25">
        <f t="shared" si="455"/>
        <v>154</v>
      </c>
      <c r="AB228" s="27">
        <f t="shared" si="445"/>
        <v>232</v>
      </c>
      <c r="AC228" s="43">
        <f>SUM((T225*T228)+(U225*U228)+(V225*V228)+(W225*W228)+(X225*X228)+(Y225*Y228)+(Z225*Z228)+(AA225*AA228))/(T228+U228+V228+W228+X228+Y228+Z228+AA228)</f>
        <v>3.7586206896551726</v>
      </c>
      <c r="AD228" s="73">
        <f t="shared" si="451"/>
        <v>93.965517241379317</v>
      </c>
      <c r="AE228" s="221"/>
      <c r="AF228" s="62" t="s">
        <v>0</v>
      </c>
      <c r="AG228" s="24">
        <f t="shared" ref="AG228:AO228" si="456">AG52</f>
        <v>0</v>
      </c>
      <c r="AH228" s="25">
        <f t="shared" si="456"/>
        <v>0</v>
      </c>
      <c r="AI228" s="24">
        <f t="shared" si="456"/>
        <v>0</v>
      </c>
      <c r="AJ228" s="26">
        <f t="shared" si="456"/>
        <v>11</v>
      </c>
      <c r="AK228" s="26">
        <f t="shared" si="456"/>
        <v>17</v>
      </c>
      <c r="AL228" s="25">
        <f t="shared" si="456"/>
        <v>10</v>
      </c>
      <c r="AM228" s="24">
        <f t="shared" si="456"/>
        <v>13</v>
      </c>
      <c r="AN228" s="26">
        <f t="shared" si="456"/>
        <v>26</v>
      </c>
      <c r="AO228" s="25">
        <f t="shared" si="456"/>
        <v>271</v>
      </c>
      <c r="AP228" s="27">
        <f t="shared" si="447"/>
        <v>348</v>
      </c>
      <c r="AQ228" s="43">
        <f>SUM((AH225*AH228)+(AI225*AI228)+(AJ225*AJ228)+(AK225*AK228)+(AL225*AL228)+(AM225*AM228)+(AN225*AN228)+(AO225*AO228))/(AH228+AI228+AJ228+AK228+AL228+AM228+AN228+AO228)</f>
        <v>3.7054597701149423</v>
      </c>
      <c r="AR228" s="73">
        <f t="shared" si="453"/>
        <v>92.636494252873561</v>
      </c>
      <c r="AT228" s="221"/>
      <c r="AU228" s="62" t="s">
        <v>0</v>
      </c>
      <c r="AV228" s="24">
        <f t="shared" si="448"/>
        <v>0</v>
      </c>
      <c r="AW228" s="25">
        <f t="shared" si="448"/>
        <v>1</v>
      </c>
      <c r="AX228" s="24">
        <f t="shared" si="448"/>
        <v>0</v>
      </c>
      <c r="AY228" s="26">
        <f t="shared" si="448"/>
        <v>11</v>
      </c>
      <c r="AZ228" s="26">
        <f>SUM(W228+AK228)</f>
        <v>18</v>
      </c>
      <c r="BA228" s="25">
        <f t="shared" si="448"/>
        <v>13</v>
      </c>
      <c r="BB228" s="24">
        <f t="shared" si="448"/>
        <v>31</v>
      </c>
      <c r="BC228" s="26">
        <f t="shared" si="448"/>
        <v>81</v>
      </c>
      <c r="BD228" s="25">
        <f t="shared" si="448"/>
        <v>425</v>
      </c>
      <c r="BE228" s="27">
        <f t="shared" si="449"/>
        <v>580</v>
      </c>
      <c r="BF228" s="43">
        <f>SUM((AW225*AW228)+(AX225*AX228)+(AY225*AY228)+(AZ225*AZ228)+(BA225*BA228)+(BB225*BB228)+(BC225*BC228)+(BD225*BD228))/(AW228+AX228+AY228+AZ228+BA228+BB228+BC228+BD228)</f>
        <v>3.7267241379310345</v>
      </c>
      <c r="BG228" s="73">
        <f t="shared" si="454"/>
        <v>93.168103448275858</v>
      </c>
    </row>
    <row r="229" spans="1:59" ht="21.75" customHeight="1" x14ac:dyDescent="0.2">
      <c r="A229" s="119"/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50"/>
      <c r="M229" s="150"/>
      <c r="N229" s="150"/>
      <c r="O229" s="150"/>
      <c r="Q229" s="396"/>
      <c r="R229" s="304" t="s">
        <v>6</v>
      </c>
      <c r="S229" s="24">
        <f>SUM(S226:S228)</f>
        <v>12</v>
      </c>
      <c r="T229" s="25">
        <f t="shared" ref="T229:AB229" si="457">SUM(T226:T228)</f>
        <v>4</v>
      </c>
      <c r="U229" s="24">
        <f t="shared" si="457"/>
        <v>12</v>
      </c>
      <c r="V229" s="26">
        <f t="shared" si="457"/>
        <v>74</v>
      </c>
      <c r="W229" s="26">
        <f t="shared" si="457"/>
        <v>50</v>
      </c>
      <c r="X229" s="25">
        <f t="shared" si="457"/>
        <v>72</v>
      </c>
      <c r="Y229" s="24">
        <f t="shared" si="457"/>
        <v>94</v>
      </c>
      <c r="Z229" s="26">
        <f t="shared" si="457"/>
        <v>115</v>
      </c>
      <c r="AA229" s="25">
        <f t="shared" si="457"/>
        <v>583</v>
      </c>
      <c r="AB229" s="287">
        <f t="shared" si="457"/>
        <v>1016</v>
      </c>
      <c r="AC229" s="301">
        <f>SUM((T225*T229)+(U225*U229)+(V225*V229)+(W225*W229)+(X225*X229)+(Y225*Y229)+(Z225*Z229)+(AA225*AA229))/(T229+U229+V229+W229+X229+Y229+Z229+AA229)</f>
        <v>3.4058764940239046</v>
      </c>
      <c r="AD229" s="230">
        <f>SUM(AC229/4*100)</f>
        <v>85.146912350597617</v>
      </c>
      <c r="AE229" s="221"/>
      <c r="AF229" s="327" t="s">
        <v>6</v>
      </c>
      <c r="AG229" s="24">
        <f>SUM(AG226:AG228)</f>
        <v>7</v>
      </c>
      <c r="AH229" s="25">
        <f t="shared" ref="AH229:AP229" si="458">SUM(AH226:AH228)</f>
        <v>4</v>
      </c>
      <c r="AI229" s="24">
        <f t="shared" si="458"/>
        <v>29</v>
      </c>
      <c r="AJ229" s="26">
        <f t="shared" si="458"/>
        <v>30</v>
      </c>
      <c r="AK229" s="26">
        <f t="shared" si="458"/>
        <v>47</v>
      </c>
      <c r="AL229" s="25">
        <f t="shared" si="458"/>
        <v>68</v>
      </c>
      <c r="AM229" s="24">
        <f t="shared" si="458"/>
        <v>117</v>
      </c>
      <c r="AN229" s="26">
        <f t="shared" si="458"/>
        <v>149</v>
      </c>
      <c r="AO229" s="25">
        <f t="shared" si="458"/>
        <v>656</v>
      </c>
      <c r="AP229" s="287">
        <f t="shared" si="458"/>
        <v>1107</v>
      </c>
      <c r="AQ229" s="279">
        <f>SUM((AH225*AH229)+(AI225*AI229)+(AJ225*AJ229)+(AK225*AK229)+(AL225*AL229)+(AM225*AM229)+(AN225*AN229)+(AO225*AO229))/(AH229+AI229+AJ229+AK229+AL229+AM229+AN229+AO229)</f>
        <v>3.4859090909090908</v>
      </c>
      <c r="AR229" s="231">
        <f>SUM(AQ229/4*100)</f>
        <v>87.147727272727266</v>
      </c>
      <c r="AT229" s="221"/>
      <c r="AU229" s="327" t="s">
        <v>6</v>
      </c>
      <c r="AV229" s="24">
        <f>SUM(AV226:AV228)</f>
        <v>19</v>
      </c>
      <c r="AW229" s="25">
        <f t="shared" ref="AW229" si="459">SUM(AW226:AW228)</f>
        <v>8</v>
      </c>
      <c r="AX229" s="24">
        <f t="shared" ref="AX229" si="460">SUM(AX226:AX228)</f>
        <v>41</v>
      </c>
      <c r="AY229" s="26">
        <f t="shared" ref="AY229" si="461">SUM(AY226:AY228)</f>
        <v>104</v>
      </c>
      <c r="AZ229" s="26">
        <f t="shared" ref="AZ229" si="462">SUM(AZ226:AZ228)</f>
        <v>97</v>
      </c>
      <c r="BA229" s="25">
        <f t="shared" ref="BA229" si="463">SUM(BA226:BA228)</f>
        <v>140</v>
      </c>
      <c r="BB229" s="24">
        <f t="shared" ref="BB229" si="464">SUM(BB226:BB228)</f>
        <v>211</v>
      </c>
      <c r="BC229" s="26">
        <f t="shared" ref="BC229" si="465">SUM(BC226:BC228)</f>
        <v>264</v>
      </c>
      <c r="BD229" s="25">
        <f t="shared" ref="BD229" si="466">SUM(BD226:BD228)</f>
        <v>1239</v>
      </c>
      <c r="BE229" s="287">
        <f t="shared" ref="BE229" si="467">SUM(BE226:BE228)</f>
        <v>2123</v>
      </c>
      <c r="BF229" s="279">
        <f>SUM((AW225*AW229)+(AX225*AX229)+(AY225*AY229)+(AZ225*AZ229)+(BA225*BA229)+(BB225*BB229)+(BC225*BC229)+(BD225*BD229))/(AW229+AX229+AY229+AZ229+BA229+BB229+BC229+BD229)</f>
        <v>3.4477186311787071</v>
      </c>
      <c r="BG229" s="231">
        <f>SUM(BF229/4*100)</f>
        <v>86.192965779467684</v>
      </c>
    </row>
    <row r="230" spans="1:59" ht="21.75" customHeight="1" x14ac:dyDescent="0.2">
      <c r="A230" s="119"/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50"/>
      <c r="M230" s="150"/>
      <c r="N230" s="150"/>
      <c r="O230" s="150"/>
      <c r="Q230" s="396"/>
      <c r="R230" s="224"/>
      <c r="S230" s="233">
        <f>SUM(S229+T229)</f>
        <v>16</v>
      </c>
      <c r="T230" s="234"/>
      <c r="U230" s="233">
        <f>SUM(U229+V229+W229+X229)</f>
        <v>208</v>
      </c>
      <c r="V230" s="235"/>
      <c r="W230" s="235"/>
      <c r="X230" s="234"/>
      <c r="Y230" s="233">
        <f>SUM(Y229+Z229+AA229)</f>
        <v>792</v>
      </c>
      <c r="Z230" s="235"/>
      <c r="AA230" s="234"/>
      <c r="AB230" s="288"/>
      <c r="AC230" s="302"/>
      <c r="AD230" s="231"/>
      <c r="AE230" s="221"/>
      <c r="AF230" s="328"/>
      <c r="AG230" s="233">
        <f>SUM(AG229+AH229)</f>
        <v>11</v>
      </c>
      <c r="AH230" s="234"/>
      <c r="AI230" s="233">
        <f>SUM(AI229+AJ229+AK229+AL229)</f>
        <v>174</v>
      </c>
      <c r="AJ230" s="235"/>
      <c r="AK230" s="235"/>
      <c r="AL230" s="234"/>
      <c r="AM230" s="233">
        <f>SUM(AM229+AN229+AO229)</f>
        <v>922</v>
      </c>
      <c r="AN230" s="235"/>
      <c r="AO230" s="234"/>
      <c r="AP230" s="288"/>
      <c r="AQ230" s="279"/>
      <c r="AR230" s="231"/>
      <c r="AT230" s="221"/>
      <c r="AU230" s="328"/>
      <c r="AV230" s="233">
        <f>SUM(AV229+AW229)</f>
        <v>27</v>
      </c>
      <c r="AW230" s="234"/>
      <c r="AX230" s="233">
        <f>SUM(AX229+AY229+AZ229+BA229)</f>
        <v>382</v>
      </c>
      <c r="AY230" s="235"/>
      <c r="AZ230" s="235"/>
      <c r="BA230" s="234"/>
      <c r="BB230" s="233">
        <f>SUM(BB229+BC229+BD229)</f>
        <v>1714</v>
      </c>
      <c r="BC230" s="235"/>
      <c r="BD230" s="234"/>
      <c r="BE230" s="288"/>
      <c r="BF230" s="279"/>
      <c r="BG230" s="231"/>
    </row>
    <row r="231" spans="1:59" ht="21.75" customHeight="1" x14ac:dyDescent="0.2">
      <c r="A231" s="119"/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50"/>
      <c r="M231" s="150"/>
      <c r="N231" s="150"/>
      <c r="O231" s="150"/>
      <c r="Q231" s="396"/>
      <c r="R231" s="196" t="s">
        <v>7</v>
      </c>
      <c r="S231" s="49">
        <f>SUM(S229/((AB229)-(S229)))</f>
        <v>1.1952191235059761E-2</v>
      </c>
      <c r="T231" s="50">
        <f>SUM(T229/((AB229)-(S229)))</f>
        <v>3.9840637450199202E-3</v>
      </c>
      <c r="U231" s="49">
        <f>SUM(U229/((AB229)-(S229)))</f>
        <v>1.1952191235059761E-2</v>
      </c>
      <c r="V231" s="39">
        <f>SUM(V229/((AB229)-(S229)))</f>
        <v>7.370517928286853E-2</v>
      </c>
      <c r="W231" s="39">
        <f>SUM(W229/((AB229)-(S229)))</f>
        <v>4.9800796812749001E-2</v>
      </c>
      <c r="X231" s="50">
        <f>SUM(X229/((AB229)-(S229)))</f>
        <v>7.1713147410358571E-2</v>
      </c>
      <c r="Y231" s="49">
        <f>SUM(Y229/((AB229)-(S229)))</f>
        <v>9.3625498007968128E-2</v>
      </c>
      <c r="Z231" s="39">
        <f>SUM(Z229/((AB229)-(S229)))</f>
        <v>0.1145418326693227</v>
      </c>
      <c r="AA231" s="50">
        <f>SUM(AA229/((AB229)-(S229)))</f>
        <v>0.58067729083665343</v>
      </c>
      <c r="AB231" s="398">
        <f>SUM(T232+U232+Y232)</f>
        <v>1</v>
      </c>
      <c r="AC231" s="302" t="e">
        <f t="shared" ref="AC231" si="468">SUM((#REF!*T231)+(#REF!*U231)+(#REF!*V231)+(#REF!*W231)+(#REF!*X231)+(#REF!*Y231)+(#REF!*Z231)+(#REF!*AA231))/(T231+U231+V231+W231+X231+Y231+Z231+AA231)</f>
        <v>#REF!</v>
      </c>
      <c r="AD231" s="231"/>
      <c r="AE231" s="221"/>
      <c r="AF231" s="62" t="s">
        <v>7</v>
      </c>
      <c r="AG231" s="49">
        <f>SUM(AG229/((AP229)-(AG229)))</f>
        <v>6.3636363636363638E-3</v>
      </c>
      <c r="AH231" s="50">
        <f>SUM(AH229/((AP229)-(AG229)))</f>
        <v>3.6363636363636364E-3</v>
      </c>
      <c r="AI231" s="49">
        <f>SUM(AI229/((AP229)-(AG229)))</f>
        <v>2.6363636363636363E-2</v>
      </c>
      <c r="AJ231" s="39">
        <f>SUM(AJ229/((AP229)-(AG229)))</f>
        <v>2.7272727272727271E-2</v>
      </c>
      <c r="AK231" s="39">
        <f>SUM(AK229/((AP229)-(AG229)))</f>
        <v>4.2727272727272725E-2</v>
      </c>
      <c r="AL231" s="50">
        <f>SUM(AL229/((AP229)-(AG229)))</f>
        <v>6.1818181818181821E-2</v>
      </c>
      <c r="AM231" s="49">
        <f>SUM(AM229/((AP229)-(AG229)))</f>
        <v>0.10636363636363637</v>
      </c>
      <c r="AN231" s="39">
        <f>SUM(AN229/((AP229)-(AG229)))</f>
        <v>0.13545454545454547</v>
      </c>
      <c r="AO231" s="50">
        <f>SUM(AO229/((AP229)-(AG229)))</f>
        <v>0.59636363636363632</v>
      </c>
      <c r="AP231" s="236">
        <f>SUM(AH232+AI232+AM232)</f>
        <v>1</v>
      </c>
      <c r="AQ231" s="279" t="e">
        <f t="shared" ref="AQ231" si="469">SUM((#REF!*AH231)+(#REF!*AI231)+(#REF!*AJ231)+(#REF!*AK231)+(#REF!*AL231)+(#REF!*AM231)+(#REF!*AN231)+(#REF!*AO231))/(AH231+AI231+AJ231+AK231+AL231+AM231+AN231+AO231)</f>
        <v>#REF!</v>
      </c>
      <c r="AR231" s="231"/>
      <c r="AT231" s="221"/>
      <c r="AU231" s="62" t="s">
        <v>7</v>
      </c>
      <c r="AV231" s="49">
        <f>SUM(AV229/((BE229)-(AV229)))</f>
        <v>9.0304182509505695E-3</v>
      </c>
      <c r="AW231" s="50">
        <f>SUM(AW229/((BE229)-(AV229)))</f>
        <v>3.8022813688212928E-3</v>
      </c>
      <c r="AX231" s="49">
        <f>SUM(AX229/((BE229)-(AV229)))</f>
        <v>1.9486692015209126E-2</v>
      </c>
      <c r="AY231" s="39">
        <f>SUM(AY229/((BE229)-(AV229)))</f>
        <v>4.9429657794676805E-2</v>
      </c>
      <c r="AZ231" s="39">
        <f>SUM(AZ229/((BE229)-(AV229)))</f>
        <v>4.6102661596958174E-2</v>
      </c>
      <c r="BA231" s="50">
        <f>SUM(BA229/((BE229)-(AV229)))</f>
        <v>6.6539923954372623E-2</v>
      </c>
      <c r="BB231" s="49">
        <f>SUM(BB229/((BE229)-(AV229)))</f>
        <v>0.10028517110266159</v>
      </c>
      <c r="BC231" s="39">
        <f>SUM(BC229/((BE229)-(AV229)))</f>
        <v>0.12547528517110265</v>
      </c>
      <c r="BD231" s="50">
        <f>SUM(BD229/((BE229)-(AV229)))</f>
        <v>0.58887832699619769</v>
      </c>
      <c r="BE231" s="236">
        <f>SUM(AW232+AX232+BB232)</f>
        <v>1</v>
      </c>
      <c r="BF231" s="279" t="e">
        <f t="shared" ref="BF231" si="470">SUM((#REF!*AW231)+(#REF!*AX231)+(#REF!*AY231)+(#REF!*AZ231)+(#REF!*BA231)+(#REF!*BB231)+(#REF!*BC231)+(#REF!*BD231))/(AW231+AX231+AY231+AZ231+BA231+BB231+BC231+BD231)</f>
        <v>#REF!</v>
      </c>
      <c r="BG231" s="231"/>
    </row>
    <row r="232" spans="1:59" ht="21.75" customHeight="1" thickBot="1" x14ac:dyDescent="0.25">
      <c r="A232" s="119"/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50"/>
      <c r="M232" s="150"/>
      <c r="N232" s="150"/>
      <c r="O232" s="150"/>
      <c r="Q232" s="396"/>
      <c r="R232" s="126" t="s">
        <v>10</v>
      </c>
      <c r="S232" s="197">
        <f>SUM(S231)</f>
        <v>1.1952191235059761E-2</v>
      </c>
      <c r="T232" s="158">
        <f>SUM(T231)</f>
        <v>3.9840637450199202E-3</v>
      </c>
      <c r="U232" s="387">
        <f>SUM(U231:X231)</f>
        <v>0.20717131474103584</v>
      </c>
      <c r="V232" s="388"/>
      <c r="W232" s="388"/>
      <c r="X232" s="389"/>
      <c r="Y232" s="387">
        <f>SUM(Y231:AA231)</f>
        <v>0.78884462151394419</v>
      </c>
      <c r="Z232" s="388"/>
      <c r="AA232" s="389"/>
      <c r="AB232" s="399"/>
      <c r="AC232" s="303" t="e">
        <f>SUM((#REF!*T232)+(#REF!*U232)+(#REF!*V232)+(#REF!*W232)+(#REF!*X232)+(#REF!*Y232)+(#REF!*Z232)+(#REF!*AA232))/(T232+U232+V232+W232+X232+Y232+Z232+AA232)</f>
        <v>#REF!</v>
      </c>
      <c r="AD232" s="232"/>
      <c r="AE232" s="221"/>
      <c r="AF232" s="64" t="s">
        <v>10</v>
      </c>
      <c r="AG232" s="156">
        <f>SUM(AG231)</f>
        <v>6.3636363636363638E-3</v>
      </c>
      <c r="AH232" s="158">
        <f>SUM(AH231)</f>
        <v>3.6363636363636364E-3</v>
      </c>
      <c r="AI232" s="238">
        <f>SUM(AI231:AL231)</f>
        <v>0.15818181818181817</v>
      </c>
      <c r="AJ232" s="239"/>
      <c r="AK232" s="239"/>
      <c r="AL232" s="240"/>
      <c r="AM232" s="238">
        <f>SUM(AM231:AO231)</f>
        <v>0.83818181818181814</v>
      </c>
      <c r="AN232" s="239"/>
      <c r="AO232" s="240"/>
      <c r="AP232" s="237"/>
      <c r="AQ232" s="280" t="e">
        <f>SUM((#REF!*AH232)+(#REF!*AI232)+(#REF!*AJ232)+(#REF!*AK232)+(#REF!*AL232)+(#REF!*AM232)+(#REF!*AN232)+(#REF!*AO232))/(AH232+AI232+AJ232+AK232+AL232+AM232+AN232+AO232)</f>
        <v>#REF!</v>
      </c>
      <c r="AR232" s="231"/>
      <c r="AT232" s="221"/>
      <c r="AU232" s="64" t="s">
        <v>10</v>
      </c>
      <c r="AV232" s="156">
        <f>SUM(AV231)</f>
        <v>9.0304182509505695E-3</v>
      </c>
      <c r="AW232" s="158">
        <f>SUM(AW231)</f>
        <v>3.8022813688212928E-3</v>
      </c>
      <c r="AX232" s="238">
        <f>SUM(AX231:BA231)</f>
        <v>0.1815589353612167</v>
      </c>
      <c r="AY232" s="239"/>
      <c r="AZ232" s="239"/>
      <c r="BA232" s="240"/>
      <c r="BB232" s="238">
        <f>SUM(BB231:BD231)</f>
        <v>0.81463878326996197</v>
      </c>
      <c r="BC232" s="239"/>
      <c r="BD232" s="240"/>
      <c r="BE232" s="237"/>
      <c r="BF232" s="280" t="e">
        <f>SUM((#REF!*AW232)+(#REF!*AX232)+(#REF!*AY232)+(#REF!*AZ232)+(#REF!*BA232)+(#REF!*BB232)+(#REF!*BC232)+(#REF!*BD232))/(AW232+AX232+AY232+AZ232+BA232+BB232+BC232+BD232)</f>
        <v>#REF!</v>
      </c>
      <c r="BG232" s="231"/>
    </row>
    <row r="233" spans="1:59" ht="21.75" customHeight="1" x14ac:dyDescent="0.2">
      <c r="A233" s="119"/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50"/>
      <c r="M233" s="150"/>
      <c r="N233" s="150"/>
      <c r="O233" s="150"/>
      <c r="Q233" s="396"/>
      <c r="R233" s="96" t="s">
        <v>14</v>
      </c>
      <c r="S233" s="20">
        <f t="shared" ref="S233:AA233" si="471">S74</f>
        <v>15</v>
      </c>
      <c r="T233" s="21">
        <f t="shared" si="471"/>
        <v>0</v>
      </c>
      <c r="U233" s="20">
        <f t="shared" si="471"/>
        <v>7</v>
      </c>
      <c r="V233" s="22">
        <f t="shared" si="471"/>
        <v>11</v>
      </c>
      <c r="W233" s="22">
        <f t="shared" si="471"/>
        <v>68</v>
      </c>
      <c r="X233" s="21">
        <f t="shared" si="471"/>
        <v>97</v>
      </c>
      <c r="Y233" s="20">
        <f t="shared" si="471"/>
        <v>118</v>
      </c>
      <c r="Z233" s="22">
        <f t="shared" si="471"/>
        <v>79</v>
      </c>
      <c r="AA233" s="21">
        <f t="shared" si="471"/>
        <v>52</v>
      </c>
      <c r="AB233" s="23">
        <f t="shared" ref="AB233:AB235" si="472">SUM(S233:AA233)</f>
        <v>447</v>
      </c>
      <c r="AC233" s="42">
        <f>SUM((T225*T233)+(U225*U233)+(V225*V233)+(W225*W233)+(X225*X233)+(Y225*Y233)+(Z225*Z233)+(AA225*AA233))/(T233+U233+V233+W233+X233+Y233+Z233+AA233)</f>
        <v>2.8715277777777777</v>
      </c>
      <c r="AD233" s="68">
        <f t="shared" ref="AD233:AD235" si="473">SUM(AC233/4*100)</f>
        <v>71.788194444444443</v>
      </c>
      <c r="AE233" s="221"/>
      <c r="AF233" s="78" t="s">
        <v>14</v>
      </c>
      <c r="AG233" s="20">
        <f t="shared" ref="AG233:AO233" si="474">AG74</f>
        <v>11</v>
      </c>
      <c r="AH233" s="21">
        <f t="shared" si="474"/>
        <v>23</v>
      </c>
      <c r="AI233" s="20">
        <f t="shared" si="474"/>
        <v>82</v>
      </c>
      <c r="AJ233" s="22">
        <f t="shared" si="474"/>
        <v>18</v>
      </c>
      <c r="AK233" s="22">
        <f t="shared" si="474"/>
        <v>43</v>
      </c>
      <c r="AL233" s="21">
        <f t="shared" si="474"/>
        <v>33</v>
      </c>
      <c r="AM233" s="20">
        <f t="shared" si="474"/>
        <v>48</v>
      </c>
      <c r="AN233" s="22">
        <f t="shared" si="474"/>
        <v>52</v>
      </c>
      <c r="AO233" s="21">
        <f t="shared" si="474"/>
        <v>119</v>
      </c>
      <c r="AP233" s="23">
        <f t="shared" ref="AP233:AP235" si="475">SUM(AG233:AO233)</f>
        <v>429</v>
      </c>
      <c r="AQ233" s="42">
        <f>SUM((AH225*AH233)+(AI225*AI233)+(AJ225*AJ233)+(AK225*AK233)+(AL225*AL233)+(AM225*AM233)+(AN225*AN233)+(AO225*AO233))/(AH233+AI233+AJ233+AK233+AL233+AM233+AN233+AO233)</f>
        <v>2.5825358851674642</v>
      </c>
      <c r="AR233" s="68">
        <f t="shared" ref="AR233:AR235" si="476">SUM(AQ233/4*100)</f>
        <v>64.563397129186612</v>
      </c>
      <c r="AT233" s="221"/>
      <c r="AU233" s="78" t="s">
        <v>14</v>
      </c>
      <c r="AV233" s="20">
        <f t="shared" ref="AV233:BD235" si="477">SUM(S233+AG233)</f>
        <v>26</v>
      </c>
      <c r="AW233" s="21">
        <f t="shared" si="477"/>
        <v>23</v>
      </c>
      <c r="AX233" s="20">
        <f t="shared" si="477"/>
        <v>89</v>
      </c>
      <c r="AY233" s="22">
        <f t="shared" si="477"/>
        <v>29</v>
      </c>
      <c r="AZ233" s="22">
        <f t="shared" si="477"/>
        <v>111</v>
      </c>
      <c r="BA233" s="21">
        <f t="shared" si="477"/>
        <v>130</v>
      </c>
      <c r="BB233" s="20">
        <f t="shared" si="477"/>
        <v>166</v>
      </c>
      <c r="BC233" s="22">
        <f t="shared" si="477"/>
        <v>131</v>
      </c>
      <c r="BD233" s="21">
        <f t="shared" si="477"/>
        <v>171</v>
      </c>
      <c r="BE233" s="23">
        <f t="shared" ref="BE233:BE235" si="478">SUM(AV233:BD233)</f>
        <v>876</v>
      </c>
      <c r="BF233" s="42">
        <f>SUM((AW225*AW233)+(AX225*AX233)+(AY225*AY233)+(AZ225*AZ233)+(BA225*BA233)+(BB225*BB233)+(BC225*BC233)+(BD225*BD233))/(AW233+AX233+AY233+AZ233+BA233+BB233+BC233+BD233)</f>
        <v>2.7294117647058824</v>
      </c>
      <c r="BG233" s="68">
        <f t="shared" si="454"/>
        <v>68.235294117647058</v>
      </c>
    </row>
    <row r="234" spans="1:59" ht="21.75" customHeight="1" x14ac:dyDescent="0.2">
      <c r="A234" s="119"/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50"/>
      <c r="M234" s="150"/>
      <c r="N234" s="150"/>
      <c r="O234" s="150"/>
      <c r="Q234" s="396"/>
      <c r="R234" s="196" t="s">
        <v>15</v>
      </c>
      <c r="S234" s="24">
        <f t="shared" ref="S234:AA234" si="479">S96</f>
        <v>6</v>
      </c>
      <c r="T234" s="25">
        <f t="shared" si="479"/>
        <v>8</v>
      </c>
      <c r="U234" s="24">
        <f t="shared" si="479"/>
        <v>9</v>
      </c>
      <c r="V234" s="26">
        <f t="shared" si="479"/>
        <v>17</v>
      </c>
      <c r="W234" s="26">
        <f t="shared" si="479"/>
        <v>92</v>
      </c>
      <c r="X234" s="25">
        <f t="shared" si="479"/>
        <v>85</v>
      </c>
      <c r="Y234" s="24">
        <f t="shared" si="479"/>
        <v>138</v>
      </c>
      <c r="Z234" s="26">
        <f t="shared" si="479"/>
        <v>60</v>
      </c>
      <c r="AA234" s="25">
        <f t="shared" si="479"/>
        <v>85</v>
      </c>
      <c r="AB234" s="27">
        <f t="shared" si="472"/>
        <v>500</v>
      </c>
      <c r="AC234" s="43">
        <f>SUM((T225*T234)+(U225*U234)+(V225*V234)+(W225*W234)+(X225*X234)+(Y225*Y234)+(Z225*Z234)+(AA225*AA234))/(T234+U234+V234+W234+X234+Y234+Z234+AA234)</f>
        <v>2.8238866396761133</v>
      </c>
      <c r="AD234" s="69">
        <f t="shared" si="473"/>
        <v>70.597165991902827</v>
      </c>
      <c r="AE234" s="221"/>
      <c r="AF234" s="62" t="s">
        <v>15</v>
      </c>
      <c r="AG234" s="24">
        <f t="shared" ref="AG234:AO234" si="480">AG96</f>
        <v>0</v>
      </c>
      <c r="AH234" s="25">
        <f t="shared" si="480"/>
        <v>14</v>
      </c>
      <c r="AI234" s="24">
        <f t="shared" si="480"/>
        <v>4</v>
      </c>
      <c r="AJ234" s="26">
        <f t="shared" si="480"/>
        <v>14</v>
      </c>
      <c r="AK234" s="26">
        <f t="shared" si="480"/>
        <v>58</v>
      </c>
      <c r="AL234" s="25">
        <f t="shared" si="480"/>
        <v>63</v>
      </c>
      <c r="AM234" s="24">
        <f t="shared" si="480"/>
        <v>113</v>
      </c>
      <c r="AN234" s="26">
        <f t="shared" si="480"/>
        <v>73</v>
      </c>
      <c r="AO234" s="25">
        <f t="shared" si="480"/>
        <v>153</v>
      </c>
      <c r="AP234" s="27">
        <f t="shared" si="475"/>
        <v>492</v>
      </c>
      <c r="AQ234" s="43">
        <f>SUM((AH225*AH234)+(AI225*AI234)+(AJ225*AJ234)+(AK225*AK234)+(AL225*AL234)+(AM225*AM234)+(AN225*AN234)+(AO225*AO234))/(AH234+AI234+AJ234+AK234+AL234+AM234+AN234+AO234)</f>
        <v>3.0589430894308944</v>
      </c>
      <c r="AR234" s="69">
        <f t="shared" si="476"/>
        <v>76.473577235772368</v>
      </c>
      <c r="AT234" s="221"/>
      <c r="AU234" s="62" t="s">
        <v>15</v>
      </c>
      <c r="AV234" s="24">
        <f t="shared" si="477"/>
        <v>6</v>
      </c>
      <c r="AW234" s="25">
        <f t="shared" si="477"/>
        <v>22</v>
      </c>
      <c r="AX234" s="24">
        <f t="shared" si="477"/>
        <v>13</v>
      </c>
      <c r="AY234" s="26">
        <f t="shared" si="477"/>
        <v>31</v>
      </c>
      <c r="AZ234" s="26">
        <f t="shared" si="477"/>
        <v>150</v>
      </c>
      <c r="BA234" s="25">
        <f t="shared" si="477"/>
        <v>148</v>
      </c>
      <c r="BB234" s="24">
        <f t="shared" si="477"/>
        <v>251</v>
      </c>
      <c r="BC234" s="26">
        <f t="shared" si="477"/>
        <v>133</v>
      </c>
      <c r="BD234" s="25">
        <f t="shared" si="477"/>
        <v>238</v>
      </c>
      <c r="BE234" s="27">
        <f t="shared" si="478"/>
        <v>992</v>
      </c>
      <c r="BF234" s="43">
        <f>SUM((AW225*AW234)+(AX225*AX234)+(AY225*AY234)+(AZ225*AZ234)+(BA225*BA234)+(BB225*BB234)+(BC225*BC234)+(BD225*BD234))/(AW234+AX234+AY234+AZ234+BA234+BB234+BC234+BD234)</f>
        <v>2.9411764705882355</v>
      </c>
      <c r="BG234" s="69">
        <f t="shared" si="454"/>
        <v>73.529411764705884</v>
      </c>
    </row>
    <row r="235" spans="1:59" ht="21.75" customHeight="1" x14ac:dyDescent="0.2">
      <c r="A235" s="119"/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50"/>
      <c r="M235" s="150"/>
      <c r="N235" s="150"/>
      <c r="O235" s="150"/>
      <c r="Q235" s="396"/>
      <c r="R235" s="196" t="s">
        <v>1</v>
      </c>
      <c r="S235" s="18">
        <f t="shared" ref="S235:AA235" si="481">S118</f>
        <v>0</v>
      </c>
      <c r="T235" s="19">
        <f t="shared" si="481"/>
        <v>4</v>
      </c>
      <c r="U235" s="18">
        <f t="shared" si="481"/>
        <v>23</v>
      </c>
      <c r="V235" s="38">
        <f t="shared" si="481"/>
        <v>28</v>
      </c>
      <c r="W235" s="38">
        <f t="shared" si="481"/>
        <v>26</v>
      </c>
      <c r="X235" s="19">
        <f t="shared" si="481"/>
        <v>24</v>
      </c>
      <c r="Y235" s="18">
        <f t="shared" si="481"/>
        <v>29</v>
      </c>
      <c r="Z235" s="38">
        <f t="shared" si="481"/>
        <v>23</v>
      </c>
      <c r="AA235" s="19">
        <f t="shared" si="481"/>
        <v>113</v>
      </c>
      <c r="AB235" s="46">
        <f t="shared" si="472"/>
        <v>270</v>
      </c>
      <c r="AC235" s="43">
        <f>SUM((T225*T235)+(U225*U235)+(V225*V235)+(W225*W235)+(X225*X235)+(Y225*Y235)+(Z225*Z235)+(AA225*AA235))/(T235+U235+V235+W235+X235+Y235+Z235+AA235)</f>
        <v>2.95</v>
      </c>
      <c r="AD235" s="69">
        <f t="shared" si="473"/>
        <v>73.75</v>
      </c>
      <c r="AE235" s="221"/>
      <c r="AF235" s="62" t="s">
        <v>1</v>
      </c>
      <c r="AG235" s="18">
        <f t="shared" ref="AG235:AO235" si="482">AG118</f>
        <v>0</v>
      </c>
      <c r="AH235" s="19">
        <f t="shared" si="482"/>
        <v>0</v>
      </c>
      <c r="AI235" s="18">
        <f t="shared" si="482"/>
        <v>0</v>
      </c>
      <c r="AJ235" s="38">
        <f t="shared" si="482"/>
        <v>0</v>
      </c>
      <c r="AK235" s="38">
        <f t="shared" si="482"/>
        <v>0</v>
      </c>
      <c r="AL235" s="19">
        <f t="shared" si="482"/>
        <v>0</v>
      </c>
      <c r="AM235" s="18">
        <f t="shared" si="482"/>
        <v>76</v>
      </c>
      <c r="AN235" s="38">
        <f t="shared" si="482"/>
        <v>15</v>
      </c>
      <c r="AO235" s="19">
        <f t="shared" si="482"/>
        <v>238</v>
      </c>
      <c r="AP235" s="46">
        <f t="shared" si="475"/>
        <v>329</v>
      </c>
      <c r="AQ235" s="43">
        <f>SUM((AH225*AH235)+(AI225*AI235)+(AJ225*AJ235)+(AK225*AK235)+(AL225*AL235)+(AM225*AM235)+(AN225*AN235)+(AO225*AO235))/(AH235+AI235+AJ235+AK235+AL235+AM235+AN235+AO235)</f>
        <v>3.7462006079027357</v>
      </c>
      <c r="AR235" s="69">
        <f t="shared" si="476"/>
        <v>93.655015197568389</v>
      </c>
      <c r="AT235" s="221"/>
      <c r="AU235" s="62" t="s">
        <v>1</v>
      </c>
      <c r="AV235" s="18">
        <f t="shared" si="477"/>
        <v>0</v>
      </c>
      <c r="AW235" s="19">
        <f t="shared" si="477"/>
        <v>4</v>
      </c>
      <c r="AX235" s="18">
        <f t="shared" si="477"/>
        <v>23</v>
      </c>
      <c r="AY235" s="38">
        <f t="shared" si="477"/>
        <v>28</v>
      </c>
      <c r="AZ235" s="38">
        <f t="shared" si="477"/>
        <v>26</v>
      </c>
      <c r="BA235" s="19">
        <f t="shared" si="477"/>
        <v>24</v>
      </c>
      <c r="BB235" s="18">
        <f t="shared" si="477"/>
        <v>105</v>
      </c>
      <c r="BC235" s="38">
        <f t="shared" si="477"/>
        <v>38</v>
      </c>
      <c r="BD235" s="19">
        <f t="shared" si="477"/>
        <v>351</v>
      </c>
      <c r="BE235" s="46">
        <f t="shared" si="478"/>
        <v>599</v>
      </c>
      <c r="BF235" s="43">
        <f>SUM((AW225*AW235)+(AX225*AX235)+(AY225*AY235)+(AZ225*AZ235)+(BA225*BA235)+(BB225*BB235)+(BC225*BC235)+(BD225*BD235))/(AW235+AX235+AY235+AZ235+BA235+BB235+BC235+BD235)</f>
        <v>3.3873121869782969</v>
      </c>
      <c r="BG235" s="69">
        <f t="shared" si="454"/>
        <v>84.682804674457429</v>
      </c>
    </row>
    <row r="236" spans="1:59" ht="21.75" customHeight="1" x14ac:dyDescent="0.2">
      <c r="A236" s="119"/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50"/>
      <c r="M236" s="150"/>
      <c r="N236" s="150"/>
      <c r="O236" s="150"/>
      <c r="Q236" s="396"/>
      <c r="R236" s="304" t="s">
        <v>6</v>
      </c>
      <c r="S236" s="24">
        <f>SUM(S233:S235)</f>
        <v>21</v>
      </c>
      <c r="T236" s="25">
        <f t="shared" ref="T236:AB236" si="483">SUM(T233:T235)</f>
        <v>12</v>
      </c>
      <c r="U236" s="24">
        <f t="shared" si="483"/>
        <v>39</v>
      </c>
      <c r="V236" s="26">
        <f t="shared" si="483"/>
        <v>56</v>
      </c>
      <c r="W236" s="26">
        <f t="shared" si="483"/>
        <v>186</v>
      </c>
      <c r="X236" s="25">
        <f t="shared" si="483"/>
        <v>206</v>
      </c>
      <c r="Y236" s="24">
        <f t="shared" si="483"/>
        <v>285</v>
      </c>
      <c r="Z236" s="26">
        <f t="shared" si="483"/>
        <v>162</v>
      </c>
      <c r="AA236" s="25">
        <f t="shared" si="483"/>
        <v>250</v>
      </c>
      <c r="AB236" s="287">
        <f t="shared" si="483"/>
        <v>1217</v>
      </c>
      <c r="AC236" s="301">
        <f>SUM((T225*T236)+(U225*U236)+(V225*V236)+(W225*W236)+(X225*X236)+(Y225*Y236)+(Z225*Z236)+(AA225*AA236))/(T236+U236+V236+W236+X236+Y236+Z236+AA236)</f>
        <v>2.8695652173913042</v>
      </c>
      <c r="AD236" s="289">
        <f>SUM(AC236/4*100)</f>
        <v>71.739130434782609</v>
      </c>
      <c r="AE236" s="221"/>
      <c r="AF236" s="327" t="s">
        <v>6</v>
      </c>
      <c r="AG236" s="24">
        <f>SUM(AG233:AG235)</f>
        <v>11</v>
      </c>
      <c r="AH236" s="25">
        <f t="shared" ref="AH236:AP236" si="484">SUM(AH233:AH235)</f>
        <v>37</v>
      </c>
      <c r="AI236" s="24">
        <f t="shared" si="484"/>
        <v>86</v>
      </c>
      <c r="AJ236" s="26">
        <f t="shared" si="484"/>
        <v>32</v>
      </c>
      <c r="AK236" s="26">
        <f t="shared" si="484"/>
        <v>101</v>
      </c>
      <c r="AL236" s="25">
        <f t="shared" si="484"/>
        <v>96</v>
      </c>
      <c r="AM236" s="24">
        <f t="shared" si="484"/>
        <v>237</v>
      </c>
      <c r="AN236" s="26">
        <f t="shared" si="484"/>
        <v>140</v>
      </c>
      <c r="AO236" s="25">
        <f t="shared" si="484"/>
        <v>510</v>
      </c>
      <c r="AP236" s="287">
        <f t="shared" si="484"/>
        <v>1250</v>
      </c>
      <c r="AQ236" s="279">
        <f>SUM((AH225*AH236)+(AI225*AI236)+(AJ225*AJ236)+(AK225*AK236)+(AL225*AL236)+(AM225*AM236)+(AN225*AN236)+(AO225*AO236))/(AH236+AI236+AJ236+AK236+AL236+AM236+AN236+AO236)</f>
        <v>3.0807102502017756</v>
      </c>
      <c r="AR236" s="282">
        <f>SUM(AQ236/4*100)</f>
        <v>77.017756255044389</v>
      </c>
      <c r="AT236" s="221"/>
      <c r="AU236" s="327" t="s">
        <v>6</v>
      </c>
      <c r="AV236" s="24">
        <f>SUM(AV233:AV235)</f>
        <v>32</v>
      </c>
      <c r="AW236" s="25">
        <f t="shared" ref="AW236" si="485">SUM(AW233:AW235)</f>
        <v>49</v>
      </c>
      <c r="AX236" s="24">
        <f t="shared" ref="AX236" si="486">SUM(AX233:AX235)</f>
        <v>125</v>
      </c>
      <c r="AY236" s="26">
        <f t="shared" ref="AY236" si="487">SUM(AY233:AY235)</f>
        <v>88</v>
      </c>
      <c r="AZ236" s="26">
        <f t="shared" ref="AZ236" si="488">SUM(AZ233:AZ235)</f>
        <v>287</v>
      </c>
      <c r="BA236" s="25">
        <f t="shared" ref="BA236" si="489">SUM(BA233:BA235)</f>
        <v>302</v>
      </c>
      <c r="BB236" s="24">
        <f t="shared" ref="BB236" si="490">SUM(BB233:BB235)</f>
        <v>522</v>
      </c>
      <c r="BC236" s="26">
        <f t="shared" ref="BC236" si="491">SUM(BC233:BC235)</f>
        <v>302</v>
      </c>
      <c r="BD236" s="25">
        <f t="shared" ref="BD236" si="492">SUM(BD233:BD235)</f>
        <v>760</v>
      </c>
      <c r="BE236" s="287">
        <f t="shared" ref="BE236" si="493">SUM(BE233:BE235)</f>
        <v>2467</v>
      </c>
      <c r="BF236" s="279">
        <f>SUM((AW225*AW236)+(AX225*AX236)+(AY225*AY236)+(AZ225*AZ236)+(BA225*BA236)+(BB225*BB236)+(BC225*BC236)+(BD225*BD236))/(AW236+AX236+AY236+AZ236+BA236+BB236+BC236+BD236)</f>
        <v>2.9770020533880905</v>
      </c>
      <c r="BG236" s="282">
        <f>SUM(BF236/4*100)</f>
        <v>74.42505133470226</v>
      </c>
    </row>
    <row r="237" spans="1:59" ht="21.75" customHeight="1" x14ac:dyDescent="0.2">
      <c r="A237" s="119"/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50"/>
      <c r="M237" s="150"/>
      <c r="N237" s="150"/>
      <c r="O237" s="150"/>
      <c r="Q237" s="396"/>
      <c r="R237" s="224"/>
      <c r="S237" s="233">
        <f>SUM(S236+T236)</f>
        <v>33</v>
      </c>
      <c r="T237" s="234"/>
      <c r="U237" s="233">
        <f>SUM(U236+V236+W236+X236)</f>
        <v>487</v>
      </c>
      <c r="V237" s="235"/>
      <c r="W237" s="235"/>
      <c r="X237" s="234"/>
      <c r="Y237" s="233">
        <f>SUM(Y236+Z236+AA236)</f>
        <v>697</v>
      </c>
      <c r="Z237" s="235"/>
      <c r="AA237" s="234"/>
      <c r="AB237" s="288"/>
      <c r="AC237" s="302"/>
      <c r="AD237" s="231"/>
      <c r="AE237" s="221"/>
      <c r="AF237" s="328"/>
      <c r="AG237" s="233">
        <f>SUM(AG236+AH236)</f>
        <v>48</v>
      </c>
      <c r="AH237" s="234"/>
      <c r="AI237" s="233">
        <f>SUM(AI236+AJ236+AK236+AL236)</f>
        <v>315</v>
      </c>
      <c r="AJ237" s="235"/>
      <c r="AK237" s="235"/>
      <c r="AL237" s="234"/>
      <c r="AM237" s="233">
        <f>SUM(AM236+AN236+AO236)</f>
        <v>887</v>
      </c>
      <c r="AN237" s="235"/>
      <c r="AO237" s="234"/>
      <c r="AP237" s="288"/>
      <c r="AQ237" s="279"/>
      <c r="AR237" s="282"/>
      <c r="AT237" s="221"/>
      <c r="AU237" s="328"/>
      <c r="AV237" s="233">
        <f>SUM(AV236+AW236)</f>
        <v>81</v>
      </c>
      <c r="AW237" s="234"/>
      <c r="AX237" s="233">
        <f>SUM(AX236+AY236+AZ236+BA236)</f>
        <v>802</v>
      </c>
      <c r="AY237" s="235"/>
      <c r="AZ237" s="235"/>
      <c r="BA237" s="234"/>
      <c r="BB237" s="233">
        <f>SUM(BB236+BC236+BD236)</f>
        <v>1584</v>
      </c>
      <c r="BC237" s="235"/>
      <c r="BD237" s="234"/>
      <c r="BE237" s="288"/>
      <c r="BF237" s="279"/>
      <c r="BG237" s="282"/>
    </row>
    <row r="238" spans="1:59" ht="21.75" customHeight="1" x14ac:dyDescent="0.2">
      <c r="A238" s="119"/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50"/>
      <c r="M238" s="150"/>
      <c r="N238" s="150"/>
      <c r="O238" s="150"/>
      <c r="Q238" s="396"/>
      <c r="R238" s="196" t="s">
        <v>7</v>
      </c>
      <c r="S238" s="49">
        <f>SUM(S236/((AB236)-(S236)))</f>
        <v>1.7558528428093644E-2</v>
      </c>
      <c r="T238" s="50">
        <f>SUM(T236/((AB236)-(S236)))</f>
        <v>1.0033444816053512E-2</v>
      </c>
      <c r="U238" s="49">
        <f>SUM(U236/((AB236)-(S236)))</f>
        <v>3.2608695652173912E-2</v>
      </c>
      <c r="V238" s="39">
        <f>SUM(V236/((AB236)-(S236)))</f>
        <v>4.6822742474916385E-2</v>
      </c>
      <c r="W238" s="39">
        <f>SUM(W236/((AB236)-(S236)))</f>
        <v>0.15551839464882944</v>
      </c>
      <c r="X238" s="50">
        <f>SUM(X236/((AB236)-(S236)))</f>
        <v>0.17224080267558528</v>
      </c>
      <c r="Y238" s="49">
        <f>SUM(Y236/((AB236)-(S236)))</f>
        <v>0.23829431438127091</v>
      </c>
      <c r="Z238" s="39">
        <f>SUM(Z236/((AB236)-(S236)))</f>
        <v>0.1354515050167224</v>
      </c>
      <c r="AA238" s="50">
        <f>SUM(AA236/((AB236)-(S236)))</f>
        <v>0.20903010033444816</v>
      </c>
      <c r="AB238" s="398">
        <f>SUM(T239+U239+Y239)</f>
        <v>1</v>
      </c>
      <c r="AC238" s="302" t="e">
        <f>SUM((#REF!*T238)+(#REF!*U238)+(#REF!*V238)+(#REF!*W238)+(#REF!*X238)+(#REF!*Y238)+(#REF!*Z238)+(#REF!*AA238))/(T238+U238+V238+W238+X238+Y238+Z238+AA238)</f>
        <v>#REF!</v>
      </c>
      <c r="AD238" s="231"/>
      <c r="AE238" s="221"/>
      <c r="AF238" s="62" t="s">
        <v>7</v>
      </c>
      <c r="AG238" s="49">
        <f>SUM(AG236/((AP236)-(AG236)))</f>
        <v>8.8781275221953195E-3</v>
      </c>
      <c r="AH238" s="50">
        <f>SUM(AH236/((AP236)-(AG236)))</f>
        <v>2.9862792574656981E-2</v>
      </c>
      <c r="AI238" s="49">
        <f>SUM(AI236/((AP236)-(AG236)))</f>
        <v>6.9410815173527041E-2</v>
      </c>
      <c r="AJ238" s="39">
        <f>SUM(AJ236/((AP236)-(AG236)))</f>
        <v>2.5827280064568199E-2</v>
      </c>
      <c r="AK238" s="39">
        <f>SUM(AK236/((AP236)-(AG236)))</f>
        <v>8.1517352703793386E-2</v>
      </c>
      <c r="AL238" s="50">
        <f>SUM(AL236/((AP236)-(AG236)))</f>
        <v>7.7481840193704604E-2</v>
      </c>
      <c r="AM238" s="49">
        <f>SUM(AM236/((AP236)-(AG236)))</f>
        <v>0.19128329297820823</v>
      </c>
      <c r="AN238" s="39">
        <f>SUM(AN236/((AP236)-(AG236)))</f>
        <v>0.11299435028248588</v>
      </c>
      <c r="AO238" s="50">
        <f>SUM(AO236/((AP236)-(AG236)))</f>
        <v>0.41162227602905571</v>
      </c>
      <c r="AP238" s="236">
        <f>SUM(AH239+AI239+AM239)</f>
        <v>1</v>
      </c>
      <c r="AQ238" s="279" t="e">
        <f>SUM((#REF!*AH238)+(#REF!*AI238)+(#REF!*AJ238)+(#REF!*AK238)+(#REF!*AL238)+(#REF!*AM238)+(#REF!*AN238)+(#REF!*AO238))/(AH238+AI238+AJ238+AK238+AL238+AM238+AN238+AO238)</f>
        <v>#REF!</v>
      </c>
      <c r="AR238" s="282"/>
      <c r="AT238" s="221"/>
      <c r="AU238" s="62" t="s">
        <v>7</v>
      </c>
      <c r="AV238" s="49">
        <f>SUM(AV236/((BE236)-(AV236)))</f>
        <v>1.3141683778234086E-2</v>
      </c>
      <c r="AW238" s="50">
        <f>SUM(AW236/((BE236)-(AV236)))</f>
        <v>2.0123203285420943E-2</v>
      </c>
      <c r="AX238" s="49">
        <f>SUM(AX236/((BE236)-(AV236)))</f>
        <v>5.1334702258726897E-2</v>
      </c>
      <c r="AY238" s="39">
        <f>SUM(AY236/((BE236)-(AV236)))</f>
        <v>3.6139630390143736E-2</v>
      </c>
      <c r="AZ238" s="39">
        <f>SUM(AZ236/((BE236)-(AV236)))</f>
        <v>0.11786447638603696</v>
      </c>
      <c r="BA238" s="50">
        <f>SUM(BA236/((BE236)-(AV236)))</f>
        <v>0.12402464065708418</v>
      </c>
      <c r="BB238" s="49">
        <f>SUM(BB236/((BE236)-(AV236)))</f>
        <v>0.21437371663244353</v>
      </c>
      <c r="BC238" s="39">
        <f>SUM(BC236/((BE236)-(AV236)))</f>
        <v>0.12402464065708418</v>
      </c>
      <c r="BD238" s="50">
        <f>SUM(BD236/((BE236)-(AV236)))</f>
        <v>0.31211498973305957</v>
      </c>
      <c r="BE238" s="236">
        <f>SUM(AW239+AX239+BB239)</f>
        <v>1</v>
      </c>
      <c r="BF238" s="279" t="e">
        <f>SUM((#REF!*AW238)+(#REF!*AX238)+(#REF!*AY238)+(#REF!*AZ238)+(#REF!*BA238)+(#REF!*BB238)+(#REF!*BC238)+(#REF!*BD238))/(AW238+AX238+AY238+AZ238+BA238+BB238+BC238+BD238)</f>
        <v>#REF!</v>
      </c>
      <c r="BG238" s="282"/>
    </row>
    <row r="239" spans="1:59" ht="21.75" customHeight="1" thickBot="1" x14ac:dyDescent="0.25">
      <c r="A239" s="119"/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50"/>
      <c r="M239" s="150"/>
      <c r="N239" s="150"/>
      <c r="O239" s="150"/>
      <c r="Q239" s="396"/>
      <c r="R239" s="126" t="s">
        <v>10</v>
      </c>
      <c r="S239" s="197">
        <f>SUM(S238)</f>
        <v>1.7558528428093644E-2</v>
      </c>
      <c r="T239" s="158">
        <f>SUM(T238)</f>
        <v>1.0033444816053512E-2</v>
      </c>
      <c r="U239" s="387">
        <f>SUM(U238:X238)</f>
        <v>0.40719063545150502</v>
      </c>
      <c r="V239" s="388"/>
      <c r="W239" s="388"/>
      <c r="X239" s="389"/>
      <c r="Y239" s="387">
        <f>SUM(Y238:AA238)</f>
        <v>0.58277591973244147</v>
      </c>
      <c r="Z239" s="388"/>
      <c r="AA239" s="389"/>
      <c r="AB239" s="399"/>
      <c r="AC239" s="303" t="e">
        <f>SUM((#REF!*T239)+(#REF!*U239)+(#REF!*V239)+(#REF!*W239)+(#REF!*X239)+(#REF!*Y239)+(#REF!*Z239)+(#REF!*AA239))/(T239+U239+V239+W239+X239+Y239+Z239+AA239)</f>
        <v>#REF!</v>
      </c>
      <c r="AD239" s="232"/>
      <c r="AE239" s="221"/>
      <c r="AF239" s="64" t="s">
        <v>10</v>
      </c>
      <c r="AG239" s="156">
        <f>SUM(AG238)</f>
        <v>8.8781275221953195E-3</v>
      </c>
      <c r="AH239" s="158">
        <f>SUM(AH238)</f>
        <v>2.9862792574656981E-2</v>
      </c>
      <c r="AI239" s="238">
        <f>SUM(AI238:AL238)</f>
        <v>0.25423728813559321</v>
      </c>
      <c r="AJ239" s="239"/>
      <c r="AK239" s="239"/>
      <c r="AL239" s="240"/>
      <c r="AM239" s="238">
        <f>SUM(AM238:AO238)</f>
        <v>0.71589991928974983</v>
      </c>
      <c r="AN239" s="239"/>
      <c r="AO239" s="240"/>
      <c r="AP239" s="237"/>
      <c r="AQ239" s="280" t="e">
        <f>SUM((#REF!*AH239)+(#REF!*AI239)+(#REF!*AJ239)+(#REF!*AK239)+(#REF!*AL239)+(#REF!*AM239)+(#REF!*AN239)+(#REF!*AO239))/(AH239+AI239+AJ239+AK239+AL239+AM239+AN239+AO239)</f>
        <v>#REF!</v>
      </c>
      <c r="AR239" s="289"/>
      <c r="AT239" s="221"/>
      <c r="AU239" s="64" t="s">
        <v>10</v>
      </c>
      <c r="AV239" s="156">
        <f>SUM(AV238)</f>
        <v>1.3141683778234086E-2</v>
      </c>
      <c r="AW239" s="158">
        <f>SUM(AW238)</f>
        <v>2.0123203285420943E-2</v>
      </c>
      <c r="AX239" s="238">
        <f>SUM(AX238:BA238)</f>
        <v>0.32936344969199177</v>
      </c>
      <c r="AY239" s="239"/>
      <c r="AZ239" s="239"/>
      <c r="BA239" s="240"/>
      <c r="BB239" s="238">
        <f>SUM(BB238:BD238)</f>
        <v>0.65051334702258723</v>
      </c>
      <c r="BC239" s="239"/>
      <c r="BD239" s="240"/>
      <c r="BE239" s="237"/>
      <c r="BF239" s="280" t="e">
        <f>SUM((#REF!*AW239)+(#REF!*AX239)+(#REF!*AY239)+(#REF!*AZ239)+(#REF!*BA239)+(#REF!*BB239)+(#REF!*BC239)+(#REF!*BD239))/(AW239+AX239+AY239+AZ239+BA239+BB239+BC239+BD239)</f>
        <v>#REF!</v>
      </c>
      <c r="BG239" s="289"/>
    </row>
    <row r="240" spans="1:59" ht="21.75" customHeight="1" x14ac:dyDescent="0.2">
      <c r="A240" s="119"/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50"/>
      <c r="M240" s="150"/>
      <c r="N240" s="150"/>
      <c r="O240" s="150"/>
      <c r="Q240" s="396"/>
      <c r="R240" s="305" t="s">
        <v>31</v>
      </c>
      <c r="S240" s="104">
        <f t="shared" ref="S240:AA240" si="494">SUM(S229++S236)</f>
        <v>33</v>
      </c>
      <c r="T240" s="105">
        <f t="shared" si="494"/>
        <v>16</v>
      </c>
      <c r="U240" s="104">
        <f t="shared" si="494"/>
        <v>51</v>
      </c>
      <c r="V240" s="34">
        <f t="shared" si="494"/>
        <v>130</v>
      </c>
      <c r="W240" s="34">
        <f t="shared" si="494"/>
        <v>236</v>
      </c>
      <c r="X240" s="105">
        <f t="shared" si="494"/>
        <v>278</v>
      </c>
      <c r="Y240" s="104">
        <f t="shared" si="494"/>
        <v>379</v>
      </c>
      <c r="Z240" s="34">
        <f t="shared" si="494"/>
        <v>277</v>
      </c>
      <c r="AA240" s="105">
        <f t="shared" si="494"/>
        <v>833</v>
      </c>
      <c r="AB240" s="275">
        <f>SUM(AB229+AB236)</f>
        <v>2233</v>
      </c>
      <c r="AC240" s="402">
        <f>SUM((T225*T240)+(U225*U240)+(V225*V240)+(W225*W240)+(X225*X240)+(Y225*Y240)+(Z225*Z240)+(AA225*AA240))/(T240+U240+V240+W240+X240+Y240+Z240+AA240)</f>
        <v>3.1143181818181818</v>
      </c>
      <c r="AD240" s="230">
        <f>SUM(AC240/4*100)</f>
        <v>77.857954545454547</v>
      </c>
      <c r="AE240" s="221"/>
      <c r="AF240" s="329" t="s">
        <v>31</v>
      </c>
      <c r="AG240" s="104">
        <f t="shared" ref="AG240:AO240" si="495">SUM(AG229++AG236)</f>
        <v>18</v>
      </c>
      <c r="AH240" s="105">
        <f t="shared" si="495"/>
        <v>41</v>
      </c>
      <c r="AI240" s="104">
        <f t="shared" si="495"/>
        <v>115</v>
      </c>
      <c r="AJ240" s="34">
        <f t="shared" si="495"/>
        <v>62</v>
      </c>
      <c r="AK240" s="34">
        <f t="shared" si="495"/>
        <v>148</v>
      </c>
      <c r="AL240" s="105">
        <f t="shared" si="495"/>
        <v>164</v>
      </c>
      <c r="AM240" s="104">
        <f t="shared" si="495"/>
        <v>354</v>
      </c>
      <c r="AN240" s="34">
        <f t="shared" si="495"/>
        <v>289</v>
      </c>
      <c r="AO240" s="105">
        <f t="shared" si="495"/>
        <v>1166</v>
      </c>
      <c r="AP240" s="275">
        <f>SUM(AP229+AP236)</f>
        <v>2357</v>
      </c>
      <c r="AQ240" s="277">
        <f>SUM((AH225*AH240)+(AI225*AI240)+(AJ225*AJ240)+(AK225*AK240)+(AL225*AL240)+(AM225*AM240)+(AN225*AN240)+(AO225*AO240))/(AH240+AI240+AJ240+AK240+AL240+AM240+AN240+AO240)</f>
        <v>3.2712697734074392</v>
      </c>
      <c r="AR240" s="281">
        <f>SUM(AQ240/4*100)</f>
        <v>81.781744335185977</v>
      </c>
      <c r="AT240" s="221"/>
      <c r="AU240" s="329" t="s">
        <v>31</v>
      </c>
      <c r="AV240" s="35">
        <f t="shared" ref="AV240:BD240" si="496">SUM(AV229++AV236)</f>
        <v>51</v>
      </c>
      <c r="AW240" s="36">
        <f t="shared" si="496"/>
        <v>57</v>
      </c>
      <c r="AX240" s="35">
        <f t="shared" si="496"/>
        <v>166</v>
      </c>
      <c r="AY240" s="34">
        <f t="shared" si="496"/>
        <v>192</v>
      </c>
      <c r="AZ240" s="34">
        <f t="shared" si="496"/>
        <v>384</v>
      </c>
      <c r="BA240" s="36">
        <f t="shared" si="496"/>
        <v>442</v>
      </c>
      <c r="BB240" s="35">
        <f t="shared" si="496"/>
        <v>733</v>
      </c>
      <c r="BC240" s="34">
        <f t="shared" si="496"/>
        <v>566</v>
      </c>
      <c r="BD240" s="36">
        <f t="shared" si="496"/>
        <v>1999</v>
      </c>
      <c r="BE240" s="275">
        <f>SUM(BE229+BE236)</f>
        <v>4590</v>
      </c>
      <c r="BF240" s="277">
        <f>SUM((AW225*AW240)+(AX225*AX240)+(AY225*AY240)+(AZ225*AZ240)+(BA225*BA240)+(BB225*BB240)+(BC225*BC240)+(BD225*BD240))/(AW240+AX240+AY240+AZ240+BA240+BB240+BC240+BD240)</f>
        <v>3.1951971799955938</v>
      </c>
      <c r="BG240" s="281">
        <f>SUM(BF240/4*100)</f>
        <v>79.87992949988984</v>
      </c>
    </row>
    <row r="241" spans="1:59" ht="21.75" customHeight="1" x14ac:dyDescent="0.2">
      <c r="A241" s="119"/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50"/>
      <c r="M241" s="150"/>
      <c r="N241" s="150"/>
      <c r="O241" s="150"/>
      <c r="Q241" s="396"/>
      <c r="R241" s="306"/>
      <c r="S241" s="284">
        <f>SUM(S240+T240)</f>
        <v>49</v>
      </c>
      <c r="T241" s="285"/>
      <c r="U241" s="284">
        <f>SUM(U240+V240+W240+X240)</f>
        <v>695</v>
      </c>
      <c r="V241" s="286"/>
      <c r="W241" s="286"/>
      <c r="X241" s="285"/>
      <c r="Y241" s="284">
        <f>SUM(Y240+Z240+AA240)</f>
        <v>1489</v>
      </c>
      <c r="Z241" s="286"/>
      <c r="AA241" s="285"/>
      <c r="AB241" s="276"/>
      <c r="AC241" s="302"/>
      <c r="AD241" s="231"/>
      <c r="AE241" s="221"/>
      <c r="AF241" s="330"/>
      <c r="AG241" s="284">
        <f>SUM(AG240+AH240)</f>
        <v>59</v>
      </c>
      <c r="AH241" s="285"/>
      <c r="AI241" s="284">
        <f>SUM(AI240+AJ240+AK240+AL240)</f>
        <v>489</v>
      </c>
      <c r="AJ241" s="286"/>
      <c r="AK241" s="286"/>
      <c r="AL241" s="285"/>
      <c r="AM241" s="284">
        <f>SUM(AM240+AN240+AO240)</f>
        <v>1809</v>
      </c>
      <c r="AN241" s="286"/>
      <c r="AO241" s="285"/>
      <c r="AP241" s="276"/>
      <c r="AQ241" s="278"/>
      <c r="AR241" s="282"/>
      <c r="AT241" s="221"/>
      <c r="AU241" s="330"/>
      <c r="AV241" s="284">
        <f>SUM(AV240+AW240)</f>
        <v>108</v>
      </c>
      <c r="AW241" s="285"/>
      <c r="AX241" s="284">
        <f>SUM(AX240+AY240+AZ240+BA240)</f>
        <v>1184</v>
      </c>
      <c r="AY241" s="286"/>
      <c r="AZ241" s="286"/>
      <c r="BA241" s="285"/>
      <c r="BB241" s="284">
        <f>SUM(BB240+BC240+BD240)</f>
        <v>3298</v>
      </c>
      <c r="BC241" s="286"/>
      <c r="BD241" s="285"/>
      <c r="BE241" s="276"/>
      <c r="BF241" s="278"/>
      <c r="BG241" s="282"/>
    </row>
    <row r="242" spans="1:59" ht="21.75" customHeight="1" x14ac:dyDescent="0.2">
      <c r="A242" s="119"/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50"/>
      <c r="M242" s="150"/>
      <c r="N242" s="150"/>
      <c r="O242" s="150"/>
      <c r="Q242" s="396"/>
      <c r="R242" s="198" t="s">
        <v>7</v>
      </c>
      <c r="S242" s="49">
        <f>SUM(S240/((AB240)-(S240)))</f>
        <v>1.4999999999999999E-2</v>
      </c>
      <c r="T242" s="50">
        <f>SUM(T240/((AB240)-(S240)))</f>
        <v>7.2727272727272727E-3</v>
      </c>
      <c r="U242" s="49">
        <f>SUM(U240/((AB240)-(S240)))</f>
        <v>2.3181818181818182E-2</v>
      </c>
      <c r="V242" s="39">
        <f>SUM(V240/((AB240)-(S240)))</f>
        <v>5.909090909090909E-2</v>
      </c>
      <c r="W242" s="39">
        <f>SUM(W240/((AB240)-(S240)))</f>
        <v>0.10727272727272727</v>
      </c>
      <c r="X242" s="50">
        <f>SUM(X240/((AB240)-(S240)))</f>
        <v>0.12636363636363637</v>
      </c>
      <c r="Y242" s="49">
        <f>SUM(Y240/((AB240)-(S240)))</f>
        <v>0.17227272727272727</v>
      </c>
      <c r="Z242" s="39">
        <f>SUM(Z240/((AB240)-(S240)))</f>
        <v>0.12590909090909091</v>
      </c>
      <c r="AA242" s="50">
        <f>SUM(AA240/((AB240)-(S240)))</f>
        <v>0.37863636363636366</v>
      </c>
      <c r="AB242" s="398">
        <f>SUM(T243+U243+Y243)</f>
        <v>1</v>
      </c>
      <c r="AC242" s="302" t="e">
        <f>SUM((#REF!*T242)+(#REF!*U242)+(#REF!*V242)+(#REF!*W242)+(#REF!*X242)+(#REF!*Y242)+(#REF!*Z242)+(#REF!*AA242))/(T242+U242+V242+W242+X242+Y242+Z242+AA242)</f>
        <v>#REF!</v>
      </c>
      <c r="AD242" s="231"/>
      <c r="AE242" s="221"/>
      <c r="AF242" s="79" t="s">
        <v>7</v>
      </c>
      <c r="AG242" s="49">
        <f>SUM(AG240/((AP240)-(AG240)))</f>
        <v>7.6955964087216762E-3</v>
      </c>
      <c r="AH242" s="50">
        <f>SUM(AH240/((AP240)-(AG240)))</f>
        <v>1.7528858486532708E-2</v>
      </c>
      <c r="AI242" s="49">
        <f>SUM(AI240/((AP240)-(AG240)))</f>
        <v>4.9166310389055154E-2</v>
      </c>
      <c r="AJ242" s="39">
        <f>SUM(AJ240/((AP240)-(AG240)))</f>
        <v>2.6507054296707994E-2</v>
      </c>
      <c r="AK242" s="39">
        <f>SUM(AK240/((AP240)-(AG240)))</f>
        <v>6.3274903805044885E-2</v>
      </c>
      <c r="AL242" s="50">
        <f>SUM(AL240/((AP240)-(AG240)))</f>
        <v>7.0115433946130831E-2</v>
      </c>
      <c r="AM242" s="49">
        <f>SUM(AM240/((AP240)-(AG240)))</f>
        <v>0.1513467293715263</v>
      </c>
      <c r="AN242" s="39">
        <f>SUM(AN240/((AP240)-(AG240)))</f>
        <v>0.12355707567336469</v>
      </c>
      <c r="AO242" s="50">
        <f>SUM(AO240/((AP240)-(AG240)))</f>
        <v>0.49850363403163744</v>
      </c>
      <c r="AP242" s="236">
        <f>SUM(AH243+AI243+AM243)</f>
        <v>1</v>
      </c>
      <c r="AQ242" s="279" t="e">
        <f>SUM((#REF!*AH242)+(#REF!*AI242)+(#REF!*AJ242)+(#REF!*AK242)+(#REF!*AL242)+(#REF!*AM242)+(#REF!*AN242)+(#REF!*AO242))/(AH242+AI242+AJ242+AK242+AL242+AM242+AN242+AO242)</f>
        <v>#REF!</v>
      </c>
      <c r="AR242" s="282"/>
      <c r="AT242" s="221"/>
      <c r="AU242" s="79" t="s">
        <v>7</v>
      </c>
      <c r="AV242" s="49">
        <f>SUM(AV240/((BE240)-(AV240)))</f>
        <v>1.1235955056179775E-2</v>
      </c>
      <c r="AW242" s="50">
        <f>SUM(AW240/((BE240)-(AV240)))</f>
        <v>1.255783212161269E-2</v>
      </c>
      <c r="AX242" s="49">
        <f>SUM(AX240/((BE240)-(AV240)))</f>
        <v>3.6571932143643973E-2</v>
      </c>
      <c r="AY242" s="39">
        <f>SUM(AY240/((BE240)-(AV240)))</f>
        <v>4.230006609385327E-2</v>
      </c>
      <c r="AZ242" s="39">
        <f>SUM(AZ240/((BE240)-(AV240)))</f>
        <v>8.4600132187706539E-2</v>
      </c>
      <c r="BA242" s="50">
        <f>SUM(BA240/((BE240)-(AV240)))</f>
        <v>9.7378277153558054E-2</v>
      </c>
      <c r="BB242" s="49">
        <f>SUM(BB240/((BE240)-(AV240)))</f>
        <v>0.16148931482705442</v>
      </c>
      <c r="BC242" s="39">
        <f>SUM(BC240/((BE240)-(AV240)))</f>
        <v>0.12469706983917163</v>
      </c>
      <c r="BD242" s="50">
        <f>SUM(BD240/((BE240)-(AV240)))</f>
        <v>0.44040537563339943</v>
      </c>
      <c r="BE242" s="236">
        <f>SUM(AW243+AX243+BB243)</f>
        <v>1</v>
      </c>
      <c r="BF242" s="279" t="e">
        <f>SUM((#REF!*AW242)+(#REF!*AX242)+(#REF!*AY242)+(#REF!*AZ242)+(#REF!*BA242)+(#REF!*BB242)+(#REF!*BC242)+(#REF!*BD242))/(AW242+AX242+AY242+AZ242+BA242+BB242+BC242+BD242)</f>
        <v>#REF!</v>
      </c>
      <c r="BG242" s="282"/>
    </row>
    <row r="243" spans="1:59" ht="21.75" customHeight="1" thickBot="1" x14ac:dyDescent="0.25">
      <c r="A243" s="119"/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50"/>
      <c r="M243" s="150"/>
      <c r="N243" s="150"/>
      <c r="O243" s="150"/>
      <c r="Q243" s="397"/>
      <c r="R243" s="127" t="s">
        <v>10</v>
      </c>
      <c r="S243" s="197">
        <f>SUM(S242)</f>
        <v>1.4999999999999999E-2</v>
      </c>
      <c r="T243" s="158">
        <f>SUM(T242)</f>
        <v>7.2727272727272727E-3</v>
      </c>
      <c r="U243" s="387">
        <f>SUM(U242:X242)</f>
        <v>0.31590909090909092</v>
      </c>
      <c r="V243" s="388"/>
      <c r="W243" s="388"/>
      <c r="X243" s="389"/>
      <c r="Y243" s="387">
        <f>SUM(Y242:AA242)</f>
        <v>0.67681818181818187</v>
      </c>
      <c r="Z243" s="388"/>
      <c r="AA243" s="389"/>
      <c r="AB243" s="399"/>
      <c r="AC243" s="303" t="e">
        <f>SUM((#REF!*T243)+(#REF!*U243)+(#REF!*V243)+(#REF!*W243)+(#REF!*X243)+(#REF!*Y243)+(#REF!*Z243)+(#REF!*AA243))/(T243+U243+V243+W243+X243+Y243+Z243+AA243)</f>
        <v>#REF!</v>
      </c>
      <c r="AD243" s="232"/>
      <c r="AE243" s="222"/>
      <c r="AF243" s="80" t="s">
        <v>10</v>
      </c>
      <c r="AG243" s="156">
        <f>SUM(AG242)</f>
        <v>7.6955964087216762E-3</v>
      </c>
      <c r="AH243" s="158">
        <f>SUM(AH242)</f>
        <v>1.7528858486532708E-2</v>
      </c>
      <c r="AI243" s="238">
        <f>SUM(AI242:AL242)</f>
        <v>0.20906370243693889</v>
      </c>
      <c r="AJ243" s="239"/>
      <c r="AK243" s="239"/>
      <c r="AL243" s="240"/>
      <c r="AM243" s="238">
        <f>SUM(AM242:AO242)</f>
        <v>0.77340743907652842</v>
      </c>
      <c r="AN243" s="239"/>
      <c r="AO243" s="240"/>
      <c r="AP243" s="237"/>
      <c r="AQ243" s="280" t="e">
        <f>SUM((#REF!*AH243)+(#REF!*AI243)+(#REF!*AJ243)+(#REF!*AK243)+(#REF!*AL243)+(#REF!*AM243)+(#REF!*AN243)+(#REF!*AO243))/(AH243+AI243+AJ243+AK243+AL243+AM243+AN243+AO243)</f>
        <v>#REF!</v>
      </c>
      <c r="AR243" s="283"/>
      <c r="AT243" s="222"/>
      <c r="AU243" s="80" t="s">
        <v>10</v>
      </c>
      <c r="AV243" s="156">
        <f>SUM(AV242)</f>
        <v>1.1235955056179775E-2</v>
      </c>
      <c r="AW243" s="158">
        <f>SUM(AW242)</f>
        <v>1.255783212161269E-2</v>
      </c>
      <c r="AX243" s="238">
        <f>SUM(AX242:BA242)</f>
        <v>0.26085040757876182</v>
      </c>
      <c r="AY243" s="239"/>
      <c r="AZ243" s="239"/>
      <c r="BA243" s="240"/>
      <c r="BB243" s="238">
        <f>SUM(BB242:BD242)</f>
        <v>0.72659176029962547</v>
      </c>
      <c r="BC243" s="239"/>
      <c r="BD243" s="240"/>
      <c r="BE243" s="237"/>
      <c r="BF243" s="280" t="e">
        <f>SUM((#REF!*AW243)+(#REF!*AX243)+(#REF!*AY243)+(#REF!*AZ243)+(#REF!*BA243)+(#REF!*BB243)+(#REF!*BC243)+(#REF!*BD243))/(AW243+AX243+AY243+AZ243+BA243+BB243+BC243+BD243)</f>
        <v>#REF!</v>
      </c>
      <c r="BG243" s="283"/>
    </row>
    <row r="244" spans="1:59" ht="21.75" customHeight="1" x14ac:dyDescent="0.2">
      <c r="A244" s="119"/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50"/>
      <c r="M244" s="150"/>
      <c r="N244" s="150"/>
      <c r="O244" s="150"/>
      <c r="Q244" s="290" t="s">
        <v>68</v>
      </c>
      <c r="R244" s="290"/>
      <c r="S244" s="290"/>
      <c r="T244" s="290"/>
      <c r="U244" s="290"/>
      <c r="V244" s="290"/>
      <c r="W244" s="290"/>
      <c r="X244" s="290"/>
      <c r="Y244" s="290"/>
      <c r="Z244" s="290"/>
      <c r="AA244" s="290"/>
      <c r="AB244" s="290"/>
      <c r="AC244" s="290"/>
      <c r="AD244" s="290"/>
      <c r="AE244" s="290" t="s">
        <v>70</v>
      </c>
      <c r="AF244" s="290"/>
      <c r="AG244" s="290"/>
      <c r="AH244" s="290"/>
      <c r="AI244" s="290"/>
      <c r="AJ244" s="290"/>
      <c r="AK244" s="290"/>
      <c r="AL244" s="290"/>
      <c r="AM244" s="290"/>
      <c r="AN244" s="290"/>
      <c r="AO244" s="290"/>
      <c r="AP244" s="290"/>
      <c r="AQ244" s="290"/>
      <c r="AR244" s="290"/>
      <c r="AT244" s="290" t="str">
        <f t="shared" ref="AT244" si="497">$AT$156</f>
        <v>สถิติผลการเรียนของกลุ่มสาระการเรียนรู้ ปีการศึกษา 2557</v>
      </c>
      <c r="AU244" s="290"/>
      <c r="AV244" s="290"/>
      <c r="AW244" s="290"/>
      <c r="AX244" s="290"/>
      <c r="AY244" s="290"/>
      <c r="AZ244" s="290"/>
      <c r="BA244" s="290"/>
      <c r="BB244" s="290"/>
      <c r="BC244" s="290"/>
      <c r="BD244" s="290"/>
      <c r="BE244" s="290"/>
      <c r="BF244" s="290"/>
      <c r="BG244" s="290"/>
    </row>
    <row r="245" spans="1:59" ht="21" customHeight="1" thickBot="1" x14ac:dyDescent="0.25">
      <c r="A245" s="119"/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50"/>
      <c r="M245" s="150"/>
      <c r="N245" s="150"/>
      <c r="O245" s="150"/>
      <c r="Q245" s="242" t="s">
        <v>18</v>
      </c>
      <c r="R245" s="242"/>
      <c r="S245" s="242"/>
      <c r="T245" s="242"/>
      <c r="U245" s="242"/>
      <c r="V245" s="242"/>
      <c r="W245" s="242"/>
      <c r="X245" s="242"/>
      <c r="Y245" s="242"/>
      <c r="Z245" s="242"/>
      <c r="AA245" s="242"/>
      <c r="AB245" s="242"/>
      <c r="AC245" s="242"/>
      <c r="AD245" s="242"/>
      <c r="AE245" s="242" t="s">
        <v>18</v>
      </c>
      <c r="AF245" s="242"/>
      <c r="AG245" s="242"/>
      <c r="AH245" s="242"/>
      <c r="AI245" s="242"/>
      <c r="AJ245" s="242"/>
      <c r="AK245" s="242"/>
      <c r="AL245" s="242"/>
      <c r="AM245" s="242"/>
      <c r="AN245" s="242"/>
      <c r="AO245" s="242"/>
      <c r="AP245" s="242"/>
      <c r="AQ245" s="242"/>
      <c r="AR245" s="242"/>
      <c r="AT245" s="242" t="s">
        <v>18</v>
      </c>
      <c r="AU245" s="242"/>
      <c r="AV245" s="242"/>
      <c r="AW245" s="242"/>
      <c r="AX245" s="242"/>
      <c r="AY245" s="242"/>
      <c r="AZ245" s="242"/>
      <c r="BA245" s="242"/>
      <c r="BB245" s="242"/>
      <c r="BC245" s="242"/>
      <c r="BD245" s="242"/>
      <c r="BE245" s="242"/>
      <c r="BF245" s="242"/>
      <c r="BG245" s="242"/>
    </row>
    <row r="246" spans="1:59" ht="21.75" customHeight="1" thickBot="1" x14ac:dyDescent="0.25">
      <c r="A246" s="119"/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50"/>
      <c r="M246" s="150"/>
      <c r="N246" s="150"/>
      <c r="O246" s="150"/>
      <c r="Q246" s="385" t="s">
        <v>8</v>
      </c>
      <c r="R246" s="383" t="s">
        <v>17</v>
      </c>
      <c r="S246" s="381" t="s">
        <v>32</v>
      </c>
      <c r="T246" s="382"/>
      <c r="U246" s="369" t="s">
        <v>76</v>
      </c>
      <c r="V246" s="265"/>
      <c r="W246" s="265"/>
      <c r="X246" s="265"/>
      <c r="Y246" s="265"/>
      <c r="Z246" s="265"/>
      <c r="AA246" s="380"/>
      <c r="AB246" s="291" t="s">
        <v>75</v>
      </c>
      <c r="AC246" s="293" t="s">
        <v>7</v>
      </c>
      <c r="AD246" s="295" t="s">
        <v>30</v>
      </c>
      <c r="AE246" s="243" t="s">
        <v>8</v>
      </c>
      <c r="AF246" s="320" t="s">
        <v>17</v>
      </c>
      <c r="AG246" s="245" t="s">
        <v>32</v>
      </c>
      <c r="AH246" s="246"/>
      <c r="AI246" s="247" t="s">
        <v>76</v>
      </c>
      <c r="AJ246" s="248"/>
      <c r="AK246" s="248"/>
      <c r="AL246" s="248"/>
      <c r="AM246" s="248"/>
      <c r="AN246" s="248"/>
      <c r="AO246" s="248"/>
      <c r="AP246" s="291" t="s">
        <v>75</v>
      </c>
      <c r="AQ246" s="293" t="s">
        <v>7</v>
      </c>
      <c r="AR246" s="295" t="s">
        <v>30</v>
      </c>
      <c r="AT246" s="243" t="s">
        <v>8</v>
      </c>
      <c r="AU246" s="320" t="s">
        <v>17</v>
      </c>
      <c r="AV246" s="245" t="s">
        <v>32</v>
      </c>
      <c r="AW246" s="246"/>
      <c r="AX246" s="247" t="s">
        <v>76</v>
      </c>
      <c r="AY246" s="248"/>
      <c r="AZ246" s="248"/>
      <c r="BA246" s="248"/>
      <c r="BB246" s="248"/>
      <c r="BC246" s="248"/>
      <c r="BD246" s="248"/>
      <c r="BE246" s="291" t="s">
        <v>75</v>
      </c>
      <c r="BF246" s="293" t="s">
        <v>7</v>
      </c>
      <c r="BG246" s="295" t="s">
        <v>30</v>
      </c>
    </row>
    <row r="247" spans="1:59" ht="20.85" customHeight="1" thickBot="1" x14ac:dyDescent="0.25">
      <c r="A247" s="119"/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50"/>
      <c r="M247" s="150"/>
      <c r="N247" s="150"/>
      <c r="O247" s="150"/>
      <c r="Q247" s="386"/>
      <c r="R247" s="384"/>
      <c r="S247" s="47" t="s">
        <v>9</v>
      </c>
      <c r="T247" s="48">
        <v>0</v>
      </c>
      <c r="U247" s="13">
        <v>1</v>
      </c>
      <c r="V247" s="11">
        <v>1.5</v>
      </c>
      <c r="W247" s="11">
        <v>2</v>
      </c>
      <c r="X247" s="12">
        <v>2.5</v>
      </c>
      <c r="Y247" s="13">
        <v>3</v>
      </c>
      <c r="Z247" s="11">
        <v>3.5</v>
      </c>
      <c r="AA247" s="12">
        <v>4</v>
      </c>
      <c r="AB247" s="292"/>
      <c r="AC247" s="294"/>
      <c r="AD247" s="296"/>
      <c r="AE247" s="244"/>
      <c r="AF247" s="321"/>
      <c r="AG247" s="47" t="s">
        <v>9</v>
      </c>
      <c r="AH247" s="48">
        <v>0</v>
      </c>
      <c r="AI247" s="13">
        <v>1</v>
      </c>
      <c r="AJ247" s="11">
        <v>1.5</v>
      </c>
      <c r="AK247" s="11">
        <v>2</v>
      </c>
      <c r="AL247" s="12">
        <v>2.5</v>
      </c>
      <c r="AM247" s="13">
        <v>3</v>
      </c>
      <c r="AN247" s="11">
        <v>3.5</v>
      </c>
      <c r="AO247" s="12">
        <v>4</v>
      </c>
      <c r="AP247" s="292"/>
      <c r="AQ247" s="294"/>
      <c r="AR247" s="296"/>
      <c r="AT247" s="244"/>
      <c r="AU247" s="321"/>
      <c r="AV247" s="47" t="s">
        <v>9</v>
      </c>
      <c r="AW247" s="48">
        <v>0</v>
      </c>
      <c r="AX247" s="13">
        <v>1</v>
      </c>
      <c r="AY247" s="11">
        <v>1.5</v>
      </c>
      <c r="AZ247" s="11">
        <v>2</v>
      </c>
      <c r="BA247" s="12">
        <v>2.5</v>
      </c>
      <c r="BB247" s="13">
        <v>3</v>
      </c>
      <c r="BC247" s="11">
        <v>3.5</v>
      </c>
      <c r="BD247" s="12">
        <v>4</v>
      </c>
      <c r="BE247" s="292"/>
      <c r="BF247" s="294"/>
      <c r="BG247" s="296"/>
    </row>
    <row r="248" spans="1:59" ht="20.85" customHeight="1" x14ac:dyDescent="0.2">
      <c r="A248" s="119"/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50"/>
      <c r="M248" s="150"/>
      <c r="N248" s="150"/>
      <c r="O248" s="150"/>
      <c r="Q248" s="395" t="s">
        <v>20</v>
      </c>
      <c r="R248" s="65" t="s">
        <v>12</v>
      </c>
      <c r="S248" s="14">
        <f t="shared" ref="S248:AA248" si="498">S9</f>
        <v>2</v>
      </c>
      <c r="T248" s="15">
        <f t="shared" si="498"/>
        <v>0</v>
      </c>
      <c r="U248" s="14">
        <f t="shared" si="498"/>
        <v>4</v>
      </c>
      <c r="V248" s="17">
        <f t="shared" si="498"/>
        <v>11</v>
      </c>
      <c r="W248" s="17">
        <f t="shared" si="498"/>
        <v>16</v>
      </c>
      <c r="X248" s="15">
        <f t="shared" si="498"/>
        <v>36</v>
      </c>
      <c r="Y248" s="14">
        <f t="shared" si="498"/>
        <v>44</v>
      </c>
      <c r="Z248" s="17">
        <f t="shared" si="498"/>
        <v>52</v>
      </c>
      <c r="AA248" s="15">
        <f t="shared" si="498"/>
        <v>131</v>
      </c>
      <c r="AB248" s="16">
        <f t="shared" ref="AB248:AB250" si="499">SUM(S248:AA248)</f>
        <v>296</v>
      </c>
      <c r="AC248" s="42">
        <f>SUM((T247*T248)+(U247*U248)+(V247*V248)+(W247*W248)+(X247*X248)+(Y247*Y248)+(Z247*Z248)+(AA247*AA248))/(T248+U248+V248+W248+X248+Y248+Z248+AA248)</f>
        <v>3.3350340136054424</v>
      </c>
      <c r="AD248" s="74">
        <f>SUM(AC248/4*100)</f>
        <v>83.375850340136054</v>
      </c>
      <c r="AE248" s="221" t="s">
        <v>20</v>
      </c>
      <c r="AF248" s="60" t="s">
        <v>12</v>
      </c>
      <c r="AG248" s="14">
        <f t="shared" ref="AG248:AO248" si="500">AG9</f>
        <v>2</v>
      </c>
      <c r="AH248" s="15">
        <f t="shared" si="500"/>
        <v>2</v>
      </c>
      <c r="AI248" s="14">
        <f t="shared" si="500"/>
        <v>17</v>
      </c>
      <c r="AJ248" s="17">
        <f t="shared" si="500"/>
        <v>17</v>
      </c>
      <c r="AK248" s="17">
        <f t="shared" si="500"/>
        <v>15</v>
      </c>
      <c r="AL248" s="15">
        <f t="shared" si="500"/>
        <v>20</v>
      </c>
      <c r="AM248" s="14">
        <f t="shared" si="500"/>
        <v>30</v>
      </c>
      <c r="AN248" s="17">
        <f t="shared" si="500"/>
        <v>40</v>
      </c>
      <c r="AO248" s="15">
        <f t="shared" si="500"/>
        <v>147</v>
      </c>
      <c r="AP248" s="16">
        <f t="shared" ref="AP248:AP250" si="501">SUM(AG248:AO248)</f>
        <v>290</v>
      </c>
      <c r="AQ248" s="42">
        <f>SUM((AH247*AH248)+(AI247*AI248)+(AJ247*AJ248)+(AK247*AK248)+(AL247*AL248)+(AM247*AM248)+(AN247*AN248)+(AO247*AO248))/(AH248+AI248+AJ248+AK248+AL248+AM248+AN248+AO248)</f>
        <v>3.265625</v>
      </c>
      <c r="AR248" s="74">
        <f>SUM(AQ248/4*100)</f>
        <v>81.640625</v>
      </c>
      <c r="AT248" s="221" t="s">
        <v>20</v>
      </c>
      <c r="AU248" s="60" t="s">
        <v>12</v>
      </c>
      <c r="AV248" s="14">
        <f t="shared" ref="AV248:BD250" si="502">SUM(S248+AG248)</f>
        <v>4</v>
      </c>
      <c r="AW248" s="15">
        <f t="shared" si="502"/>
        <v>2</v>
      </c>
      <c r="AX248" s="14">
        <f t="shared" si="502"/>
        <v>21</v>
      </c>
      <c r="AY248" s="17">
        <f t="shared" si="502"/>
        <v>28</v>
      </c>
      <c r="AZ248" s="17">
        <f t="shared" si="502"/>
        <v>31</v>
      </c>
      <c r="BA248" s="15">
        <f t="shared" si="502"/>
        <v>56</v>
      </c>
      <c r="BB248" s="14">
        <f t="shared" si="502"/>
        <v>74</v>
      </c>
      <c r="BC248" s="17">
        <f t="shared" si="502"/>
        <v>92</v>
      </c>
      <c r="BD248" s="15">
        <f t="shared" si="502"/>
        <v>278</v>
      </c>
      <c r="BE248" s="16">
        <f t="shared" ref="BE248:BE250" si="503">SUM(AV248:BD248)</f>
        <v>586</v>
      </c>
      <c r="BF248" s="42">
        <f>SUM((AW247*AW248)+(AX247*AX248)+(AY247*AY248)+(AZ247*AZ248)+(BA247*BA248)+(BB247*BB248)+(BC247*BC248)+(BD247*BD248))/(AW248+AX248+AY248+AZ248+BA248+BB248+BC248+BD248)</f>
        <v>3.3006872852233675</v>
      </c>
      <c r="BG248" s="74">
        <f>SUM(BF248/4*100)</f>
        <v>82.517182130584189</v>
      </c>
    </row>
    <row r="249" spans="1:59" ht="21.75" customHeight="1" x14ac:dyDescent="0.2">
      <c r="A249" s="119"/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50"/>
      <c r="M249" s="150"/>
      <c r="N249" s="150"/>
      <c r="O249" s="150"/>
      <c r="Q249" s="396"/>
      <c r="R249" s="66" t="s">
        <v>13</v>
      </c>
      <c r="S249" s="18">
        <f t="shared" ref="S249:AA249" si="504">S31</f>
        <v>0</v>
      </c>
      <c r="T249" s="19">
        <f t="shared" si="504"/>
        <v>13</v>
      </c>
      <c r="U249" s="18">
        <f t="shared" si="504"/>
        <v>9</v>
      </c>
      <c r="V249" s="38">
        <f t="shared" si="504"/>
        <v>5</v>
      </c>
      <c r="W249" s="38">
        <f t="shared" si="504"/>
        <v>15</v>
      </c>
      <c r="X249" s="19">
        <f t="shared" si="504"/>
        <v>17</v>
      </c>
      <c r="Y249" s="18">
        <f t="shared" si="504"/>
        <v>30</v>
      </c>
      <c r="Z249" s="38">
        <f t="shared" si="504"/>
        <v>23</v>
      </c>
      <c r="AA249" s="19">
        <f t="shared" si="504"/>
        <v>118</v>
      </c>
      <c r="AB249" s="46">
        <f t="shared" si="499"/>
        <v>230</v>
      </c>
      <c r="AC249" s="43">
        <f>SUM((T247*T249)+(U247*U249)+(V247*V249)+(W247*W249)+(X247*X249)+(Y247*Y249)+(Z247*Z249)+(AA247*AA249))/(T249+U249+V249+W249+X249+Y249+Z249+AA249)</f>
        <v>3.1804347826086956</v>
      </c>
      <c r="AD249" s="69">
        <f t="shared" ref="AD249:AD250" si="505">SUM(AC249/4*100)</f>
        <v>79.510869565217391</v>
      </c>
      <c r="AE249" s="221"/>
      <c r="AF249" s="61" t="s">
        <v>13</v>
      </c>
      <c r="AG249" s="18">
        <f t="shared" ref="AG249:AO249" si="506">AG31</f>
        <v>0</v>
      </c>
      <c r="AH249" s="19">
        <f t="shared" si="506"/>
        <v>2</v>
      </c>
      <c r="AI249" s="18">
        <f t="shared" si="506"/>
        <v>13</v>
      </c>
      <c r="AJ249" s="38">
        <f t="shared" si="506"/>
        <v>8</v>
      </c>
      <c r="AK249" s="38">
        <f t="shared" si="506"/>
        <v>19</v>
      </c>
      <c r="AL249" s="19">
        <f t="shared" si="506"/>
        <v>19</v>
      </c>
      <c r="AM249" s="18">
        <f t="shared" si="506"/>
        <v>29</v>
      </c>
      <c r="AN249" s="38">
        <f t="shared" si="506"/>
        <v>18</v>
      </c>
      <c r="AO249" s="19">
        <f t="shared" si="506"/>
        <v>108</v>
      </c>
      <c r="AP249" s="46">
        <f t="shared" si="501"/>
        <v>216</v>
      </c>
      <c r="AQ249" s="43">
        <f>SUM((AH247*AH249)+(AI247*AI249)+(AJ247*AJ249)+(AK247*AK249)+(AL247*AL249)+(AM247*AM249)+(AN247*AN249)+(AO247*AO249))/(AH249+AI249+AJ249+AK249+AL249+AM249+AN249+AO249)</f>
        <v>3.2060185185185186</v>
      </c>
      <c r="AR249" s="69">
        <f t="shared" ref="AR249:AR250" si="507">SUM(AQ249/4*100)</f>
        <v>80.150462962962962</v>
      </c>
      <c r="AT249" s="221"/>
      <c r="AU249" s="61" t="s">
        <v>13</v>
      </c>
      <c r="AV249" s="18">
        <f t="shared" si="502"/>
        <v>0</v>
      </c>
      <c r="AW249" s="19">
        <f t="shared" si="502"/>
        <v>15</v>
      </c>
      <c r="AX249" s="18">
        <f t="shared" si="502"/>
        <v>22</v>
      </c>
      <c r="AY249" s="38">
        <f t="shared" si="502"/>
        <v>13</v>
      </c>
      <c r="AZ249" s="38">
        <f t="shared" si="502"/>
        <v>34</v>
      </c>
      <c r="BA249" s="19">
        <f t="shared" si="502"/>
        <v>36</v>
      </c>
      <c r="BB249" s="18">
        <f t="shared" si="502"/>
        <v>59</v>
      </c>
      <c r="BC249" s="38">
        <f t="shared" si="502"/>
        <v>41</v>
      </c>
      <c r="BD249" s="19">
        <f t="shared" si="502"/>
        <v>226</v>
      </c>
      <c r="BE249" s="46">
        <f t="shared" si="503"/>
        <v>446</v>
      </c>
      <c r="BF249" s="43">
        <f>SUM((AW247*AW249)+(AX247*AX249)+(AY247*AY249)+(AZ247*AZ249)+(BA247*BA249)+(BB247*BB249)+(BC247*BC249)+(BD247*BD249))/(AW249+AX249+AY249+AZ249+BA249+BB249+BC249+BD249)</f>
        <v>3.1928251121076232</v>
      </c>
      <c r="BG249" s="69">
        <f t="shared" ref="BG249:BG257" si="508">SUM(BF249/4*100)</f>
        <v>79.820627802690581</v>
      </c>
    </row>
    <row r="250" spans="1:59" ht="21.75" customHeight="1" thickBot="1" x14ac:dyDescent="0.25">
      <c r="A250" s="119"/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50"/>
      <c r="M250" s="150"/>
      <c r="N250" s="150"/>
      <c r="O250" s="150"/>
      <c r="Q250" s="396"/>
      <c r="R250" s="196" t="s">
        <v>0</v>
      </c>
      <c r="S250" s="24">
        <f t="shared" ref="S250:AA250" si="509">S53</f>
        <v>0</v>
      </c>
      <c r="T250" s="25">
        <f t="shared" si="509"/>
        <v>0</v>
      </c>
      <c r="U250" s="24">
        <f t="shared" si="509"/>
        <v>8</v>
      </c>
      <c r="V250" s="26">
        <f t="shared" si="509"/>
        <v>5</v>
      </c>
      <c r="W250" s="26">
        <f t="shared" si="509"/>
        <v>19</v>
      </c>
      <c r="X250" s="25">
        <f t="shared" si="509"/>
        <v>31</v>
      </c>
      <c r="Y250" s="24">
        <f t="shared" si="509"/>
        <v>46</v>
      </c>
      <c r="Z250" s="26">
        <f t="shared" si="509"/>
        <v>57</v>
      </c>
      <c r="AA250" s="25">
        <f t="shared" si="509"/>
        <v>66</v>
      </c>
      <c r="AB250" s="27">
        <f t="shared" si="499"/>
        <v>232</v>
      </c>
      <c r="AC250" s="43">
        <f>SUM((T247*T250)+(U247*U250)+(V247*V250)+(W247*W250)+(X247*X250)+(Y247*Y250)+(Z247*Z250)+(AA247*AA250))/(T250+U250+V250+W250+X250+Y250+Z250+AA250)</f>
        <v>3.1573275862068964</v>
      </c>
      <c r="AD250" s="73">
        <f t="shared" si="505"/>
        <v>78.933189655172413</v>
      </c>
      <c r="AE250" s="221"/>
      <c r="AF250" s="62" t="s">
        <v>0</v>
      </c>
      <c r="AG250" s="24">
        <f t="shared" ref="AG250:AO250" si="510">AG53</f>
        <v>0</v>
      </c>
      <c r="AH250" s="25">
        <f t="shared" si="510"/>
        <v>0</v>
      </c>
      <c r="AI250" s="24">
        <f t="shared" si="510"/>
        <v>7</v>
      </c>
      <c r="AJ250" s="26">
        <f t="shared" si="510"/>
        <v>8</v>
      </c>
      <c r="AK250" s="26">
        <f t="shared" si="510"/>
        <v>16</v>
      </c>
      <c r="AL250" s="25">
        <f t="shared" si="510"/>
        <v>22</v>
      </c>
      <c r="AM250" s="24">
        <f t="shared" si="510"/>
        <v>32</v>
      </c>
      <c r="AN250" s="26">
        <f t="shared" si="510"/>
        <v>59</v>
      </c>
      <c r="AO250" s="25">
        <f t="shared" si="510"/>
        <v>88</v>
      </c>
      <c r="AP250" s="27">
        <f t="shared" si="501"/>
        <v>232</v>
      </c>
      <c r="AQ250" s="43">
        <f>SUM((AH247*AH250)+(AI247*AI250)+(AJ247*AJ250)+(AK247*AK250)+(AL247*AL250)+(AM247*AM250)+(AN247*AN250)+(AO247*AO250))/(AH250+AI250+AJ250+AK250+AL250+AM250+AN250+AO250)</f>
        <v>3.2780172413793105</v>
      </c>
      <c r="AR250" s="73">
        <f t="shared" si="507"/>
        <v>81.950431034482762</v>
      </c>
      <c r="AT250" s="221"/>
      <c r="AU250" s="62" t="s">
        <v>0</v>
      </c>
      <c r="AV250" s="24">
        <f t="shared" si="502"/>
        <v>0</v>
      </c>
      <c r="AW250" s="25">
        <f t="shared" si="502"/>
        <v>0</v>
      </c>
      <c r="AX250" s="24">
        <f t="shared" si="502"/>
        <v>15</v>
      </c>
      <c r="AY250" s="26">
        <f t="shared" si="502"/>
        <v>13</v>
      </c>
      <c r="AZ250" s="26">
        <f t="shared" si="502"/>
        <v>35</v>
      </c>
      <c r="BA250" s="25">
        <f t="shared" si="502"/>
        <v>53</v>
      </c>
      <c r="BB250" s="24">
        <f t="shared" si="502"/>
        <v>78</v>
      </c>
      <c r="BC250" s="26">
        <f t="shared" si="502"/>
        <v>116</v>
      </c>
      <c r="BD250" s="25">
        <f t="shared" si="502"/>
        <v>154</v>
      </c>
      <c r="BE250" s="27">
        <f t="shared" si="503"/>
        <v>464</v>
      </c>
      <c r="BF250" s="43">
        <f>SUM((AW247*AW250)+(AX247*AX250)+(AY247*AY250)+(AZ247*AZ250)+(BA247*BA250)+(BB247*BB250)+(BC247*BC250)+(BD247*BD250))/(AW250+AX250+AY250+AZ250+BA250+BB250+BC250+BD250)</f>
        <v>3.2176724137931036</v>
      </c>
      <c r="BG250" s="73">
        <f t="shared" si="508"/>
        <v>80.441810344827587</v>
      </c>
    </row>
    <row r="251" spans="1:59" ht="21.75" customHeight="1" x14ac:dyDescent="0.2">
      <c r="A251" s="119"/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50"/>
      <c r="M251" s="150"/>
      <c r="N251" s="150"/>
      <c r="O251" s="150"/>
      <c r="Q251" s="396"/>
      <c r="R251" s="304" t="s">
        <v>6</v>
      </c>
      <c r="S251" s="24">
        <f>SUM(S248:S250)</f>
        <v>2</v>
      </c>
      <c r="T251" s="25">
        <f t="shared" ref="T251:AB251" si="511">SUM(T248:T250)</f>
        <v>13</v>
      </c>
      <c r="U251" s="24">
        <f t="shared" si="511"/>
        <v>21</v>
      </c>
      <c r="V251" s="26">
        <f t="shared" si="511"/>
        <v>21</v>
      </c>
      <c r="W251" s="26">
        <f t="shared" si="511"/>
        <v>50</v>
      </c>
      <c r="X251" s="25">
        <f t="shared" si="511"/>
        <v>84</v>
      </c>
      <c r="Y251" s="24">
        <f t="shared" si="511"/>
        <v>120</v>
      </c>
      <c r="Z251" s="26">
        <f t="shared" si="511"/>
        <v>132</v>
      </c>
      <c r="AA251" s="25">
        <f t="shared" si="511"/>
        <v>315</v>
      </c>
      <c r="AB251" s="287">
        <f t="shared" si="511"/>
        <v>758</v>
      </c>
      <c r="AC251" s="301">
        <f>SUM((T247*T251)+(U247*U251)+(V247*V251)+(W247*W251)+(X247*X251)+(Y247*Y251)+(Z247*Z251)+(AA247*AA251))/(T251+U251+V251+W251+X251+Y251+Z251+AA251)</f>
        <v>3.2334656084656084</v>
      </c>
      <c r="AD251" s="230">
        <f>SUM(AC251/4*100)</f>
        <v>80.836640211640216</v>
      </c>
      <c r="AE251" s="221"/>
      <c r="AF251" s="327" t="s">
        <v>6</v>
      </c>
      <c r="AG251" s="24">
        <f>SUM(AG248:AG250)</f>
        <v>2</v>
      </c>
      <c r="AH251" s="25">
        <f t="shared" ref="AH251:AP251" si="512">SUM(AH248:AH250)</f>
        <v>4</v>
      </c>
      <c r="AI251" s="24">
        <f t="shared" si="512"/>
        <v>37</v>
      </c>
      <c r="AJ251" s="26">
        <f t="shared" si="512"/>
        <v>33</v>
      </c>
      <c r="AK251" s="26">
        <f t="shared" si="512"/>
        <v>50</v>
      </c>
      <c r="AL251" s="25">
        <f t="shared" si="512"/>
        <v>61</v>
      </c>
      <c r="AM251" s="24">
        <f t="shared" si="512"/>
        <v>91</v>
      </c>
      <c r="AN251" s="26">
        <f t="shared" si="512"/>
        <v>117</v>
      </c>
      <c r="AO251" s="25">
        <f t="shared" si="512"/>
        <v>343</v>
      </c>
      <c r="AP251" s="287">
        <f t="shared" si="512"/>
        <v>738</v>
      </c>
      <c r="AQ251" s="279">
        <f>SUM((AH247*AH251)+(AI247*AI251)+(AJ247*AJ251)+(AK247*AK251)+(AL247*AL251)+(AM247*AM251)+(AN247*AN251)+(AO247*AO251))/(AH251+AI251+AJ251+AK251+AL251+AM251+AN251+AO251)</f>
        <v>3.2520380434782608</v>
      </c>
      <c r="AR251" s="231">
        <f>SUM(AQ251/4*100)</f>
        <v>81.300951086956516</v>
      </c>
      <c r="AT251" s="221"/>
      <c r="AU251" s="327" t="s">
        <v>6</v>
      </c>
      <c r="AV251" s="24">
        <f>SUM(AV248:AV250)</f>
        <v>4</v>
      </c>
      <c r="AW251" s="25">
        <f t="shared" ref="AW251" si="513">SUM(AW248:AW250)</f>
        <v>17</v>
      </c>
      <c r="AX251" s="24">
        <f t="shared" ref="AX251" si="514">SUM(AX248:AX250)</f>
        <v>58</v>
      </c>
      <c r="AY251" s="26">
        <f t="shared" ref="AY251" si="515">SUM(AY248:AY250)</f>
        <v>54</v>
      </c>
      <c r="AZ251" s="26">
        <f t="shared" ref="AZ251" si="516">SUM(AZ248:AZ250)</f>
        <v>100</v>
      </c>
      <c r="BA251" s="25">
        <f t="shared" ref="BA251" si="517">SUM(BA248:BA250)</f>
        <v>145</v>
      </c>
      <c r="BB251" s="24">
        <f t="shared" ref="BB251" si="518">SUM(BB248:BB250)</f>
        <v>211</v>
      </c>
      <c r="BC251" s="26">
        <f t="shared" ref="BC251" si="519">SUM(BC248:BC250)</f>
        <v>249</v>
      </c>
      <c r="BD251" s="25">
        <f t="shared" ref="BD251" si="520">SUM(BD248:BD250)</f>
        <v>658</v>
      </c>
      <c r="BE251" s="287">
        <f t="shared" ref="BE251" si="521">SUM(BE248:BE250)</f>
        <v>1496</v>
      </c>
      <c r="BF251" s="279">
        <f>SUM((AW247*AW251)+(AX247*AX251)+(AY247*AY251)+(AZ247*AZ251)+(BA247*BA251)+(BB247*BB251)+(BC247*BC251)+(BD247*BD251))/(AW251+AX251+AY251+AZ251+BA251+BB251+BC251+BD251)</f>
        <v>3.2426273458445039</v>
      </c>
      <c r="BG251" s="231">
        <f>SUM(BF251/4*100)</f>
        <v>81.065683646112603</v>
      </c>
    </row>
    <row r="252" spans="1:59" ht="21.75" customHeight="1" x14ac:dyDescent="0.2">
      <c r="A252" s="119"/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50"/>
      <c r="M252" s="150"/>
      <c r="N252" s="150"/>
      <c r="O252" s="150"/>
      <c r="Q252" s="396"/>
      <c r="R252" s="224"/>
      <c r="S252" s="233">
        <f>SUM(S251+T251)</f>
        <v>15</v>
      </c>
      <c r="T252" s="234"/>
      <c r="U252" s="233">
        <f>SUM(U251+V251+W251+X251)</f>
        <v>176</v>
      </c>
      <c r="V252" s="235"/>
      <c r="W252" s="235"/>
      <c r="X252" s="234"/>
      <c r="Y252" s="233">
        <f>SUM(Y251+Z251+AA251)</f>
        <v>567</v>
      </c>
      <c r="Z252" s="235"/>
      <c r="AA252" s="234"/>
      <c r="AB252" s="288"/>
      <c r="AC252" s="302"/>
      <c r="AD252" s="231"/>
      <c r="AE252" s="221"/>
      <c r="AF252" s="328"/>
      <c r="AG252" s="233">
        <f>SUM(AG251+AH251)</f>
        <v>6</v>
      </c>
      <c r="AH252" s="234"/>
      <c r="AI252" s="233">
        <f>SUM(AI251+AJ251+AK251+AL251)</f>
        <v>181</v>
      </c>
      <c r="AJ252" s="235"/>
      <c r="AK252" s="235"/>
      <c r="AL252" s="234"/>
      <c r="AM252" s="233">
        <f>SUM(AM251+AN251+AO251)</f>
        <v>551</v>
      </c>
      <c r="AN252" s="235"/>
      <c r="AO252" s="234"/>
      <c r="AP252" s="288"/>
      <c r="AQ252" s="279"/>
      <c r="AR252" s="231"/>
      <c r="AT252" s="221"/>
      <c r="AU252" s="328"/>
      <c r="AV252" s="233">
        <f>SUM(AV251+AW251)</f>
        <v>21</v>
      </c>
      <c r="AW252" s="234"/>
      <c r="AX252" s="233">
        <f>SUM(AX251+AY251+AZ251+BA251)</f>
        <v>357</v>
      </c>
      <c r="AY252" s="235"/>
      <c r="AZ252" s="235"/>
      <c r="BA252" s="234"/>
      <c r="BB252" s="233">
        <f>SUM(BB251+BC251+BD251)</f>
        <v>1118</v>
      </c>
      <c r="BC252" s="235"/>
      <c r="BD252" s="234"/>
      <c r="BE252" s="288"/>
      <c r="BF252" s="279"/>
      <c r="BG252" s="231"/>
    </row>
    <row r="253" spans="1:59" ht="21.75" customHeight="1" x14ac:dyDescent="0.2">
      <c r="A253" s="119"/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50"/>
      <c r="M253" s="150"/>
      <c r="N253" s="150"/>
      <c r="O253" s="150"/>
      <c r="Q253" s="396"/>
      <c r="R253" s="196" t="s">
        <v>7</v>
      </c>
      <c r="S253" s="49">
        <f>SUM(S251/((AB251)-(S251)))</f>
        <v>2.6455026455026454E-3</v>
      </c>
      <c r="T253" s="50">
        <f>SUM(T251/((AB251)-(S251)))</f>
        <v>1.7195767195767195E-2</v>
      </c>
      <c r="U253" s="49">
        <f>SUM(U251/((AB251)-(S251)))</f>
        <v>2.7777777777777776E-2</v>
      </c>
      <c r="V253" s="39">
        <f>SUM(V251/((AB251)-(S251)))</f>
        <v>2.7777777777777776E-2</v>
      </c>
      <c r="W253" s="39">
        <f>SUM(W251/((AB251)-(S251)))</f>
        <v>6.6137566137566134E-2</v>
      </c>
      <c r="X253" s="50">
        <f>SUM(X251/((AB251)-(S251)))</f>
        <v>0.1111111111111111</v>
      </c>
      <c r="Y253" s="49">
        <f>SUM(Y251/((AB251)-(S251)))</f>
        <v>0.15873015873015872</v>
      </c>
      <c r="Z253" s="39">
        <f>SUM(Z251/((AB251)-(S251)))</f>
        <v>0.17460317460317459</v>
      </c>
      <c r="AA253" s="50">
        <f>SUM(AA251/((AB251)-(S251)))</f>
        <v>0.41666666666666669</v>
      </c>
      <c r="AB253" s="398">
        <f>SUM(T254+U254+Y254)</f>
        <v>1</v>
      </c>
      <c r="AC253" s="302" t="e">
        <f t="shared" ref="AC253" si="522">SUM((#REF!*T253)+(#REF!*U253)+(#REF!*V253)+(#REF!*W253)+(#REF!*X253)+(#REF!*Y253)+(#REF!*Z253)+(#REF!*AA253))/(T253+U253+V253+W253+X253+Y253+Z253+AA253)</f>
        <v>#REF!</v>
      </c>
      <c r="AD253" s="231"/>
      <c r="AE253" s="221"/>
      <c r="AF253" s="62" t="s">
        <v>7</v>
      </c>
      <c r="AG253" s="49">
        <f>SUM(AG251/((AP251)-(AG251)))</f>
        <v>2.717391304347826E-3</v>
      </c>
      <c r="AH253" s="50">
        <f>SUM(AH251/((AP251)-(AG251)))</f>
        <v>5.434782608695652E-3</v>
      </c>
      <c r="AI253" s="49">
        <f>SUM(AI251/((AP251)-(AG251)))</f>
        <v>5.0271739130434784E-2</v>
      </c>
      <c r="AJ253" s="39">
        <f>SUM(AJ251/((AP251)-(AG251)))</f>
        <v>4.4836956521739128E-2</v>
      </c>
      <c r="AK253" s="39">
        <f>SUM(AK251/((AP251)-(AG251)))</f>
        <v>6.7934782608695649E-2</v>
      </c>
      <c r="AL253" s="50">
        <f>SUM(AL251/((AP251)-(AG251)))</f>
        <v>8.2880434782608689E-2</v>
      </c>
      <c r="AM253" s="49">
        <f>SUM(AM251/((AP251)-(AG251)))</f>
        <v>0.12364130434782608</v>
      </c>
      <c r="AN253" s="39">
        <f>SUM(AN251/((AP251)-(AG251)))</f>
        <v>0.15896739130434784</v>
      </c>
      <c r="AO253" s="50">
        <f>SUM(AO251/((AP251)-(AG251)))</f>
        <v>0.46603260869565216</v>
      </c>
      <c r="AP253" s="236">
        <f>SUM(AH254+AI254+AM254)</f>
        <v>1</v>
      </c>
      <c r="AQ253" s="279" t="e">
        <f t="shared" ref="AQ253" si="523">SUM((#REF!*AH253)+(#REF!*AI253)+(#REF!*AJ253)+(#REF!*AK253)+(#REF!*AL253)+(#REF!*AM253)+(#REF!*AN253)+(#REF!*AO253))/(AH253+AI253+AJ253+AK253+AL253+AM253+AN253+AO253)</f>
        <v>#REF!</v>
      </c>
      <c r="AR253" s="231"/>
      <c r="AT253" s="221"/>
      <c r="AU253" s="62" t="s">
        <v>7</v>
      </c>
      <c r="AV253" s="49">
        <f>SUM(AV251/((BE251)-(AV251)))</f>
        <v>2.6809651474530832E-3</v>
      </c>
      <c r="AW253" s="50">
        <f>SUM(AW251/((BE251)-(AV251)))</f>
        <v>1.1394101876675604E-2</v>
      </c>
      <c r="AX253" s="49">
        <f>SUM(AX251/((BE251)-(AV251)))</f>
        <v>3.8873994638069703E-2</v>
      </c>
      <c r="AY253" s="39">
        <f>SUM(AY251/((BE251)-(AV251)))</f>
        <v>3.6193029490616625E-2</v>
      </c>
      <c r="AZ253" s="39">
        <f>SUM(AZ251/((BE251)-(AV251)))</f>
        <v>6.7024128686327081E-2</v>
      </c>
      <c r="BA253" s="50">
        <f>SUM(BA251/((BE251)-(AV251)))</f>
        <v>9.7184986595174258E-2</v>
      </c>
      <c r="BB253" s="49">
        <f>SUM(BB251/((BE251)-(AV251)))</f>
        <v>0.14142091152815014</v>
      </c>
      <c r="BC253" s="39">
        <f>SUM(BC251/((BE251)-(AV251)))</f>
        <v>0.16689008042895442</v>
      </c>
      <c r="BD253" s="50">
        <f>SUM(BD251/((BE251)-(AV251)))</f>
        <v>0.44101876675603219</v>
      </c>
      <c r="BE253" s="236">
        <f>SUM(AW254+AX254+BB254)</f>
        <v>1</v>
      </c>
      <c r="BF253" s="279" t="e">
        <f t="shared" ref="BF253" si="524">SUM((#REF!*AW253)+(#REF!*AX253)+(#REF!*AY253)+(#REF!*AZ253)+(#REF!*BA253)+(#REF!*BB253)+(#REF!*BC253)+(#REF!*BD253))/(AW253+AX253+AY253+AZ253+BA253+BB253+BC253+BD253)</f>
        <v>#REF!</v>
      </c>
      <c r="BG253" s="231"/>
    </row>
    <row r="254" spans="1:59" ht="21.75" customHeight="1" thickBot="1" x14ac:dyDescent="0.25">
      <c r="A254" s="119"/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50"/>
      <c r="M254" s="150"/>
      <c r="N254" s="150"/>
      <c r="O254" s="150"/>
      <c r="Q254" s="396"/>
      <c r="R254" s="126" t="s">
        <v>10</v>
      </c>
      <c r="S254" s="197">
        <f>SUM(S253)</f>
        <v>2.6455026455026454E-3</v>
      </c>
      <c r="T254" s="158">
        <f>SUM(T253)</f>
        <v>1.7195767195767195E-2</v>
      </c>
      <c r="U254" s="387">
        <f>SUM(U253:X253)</f>
        <v>0.23280423280423279</v>
      </c>
      <c r="V254" s="388"/>
      <c r="W254" s="388"/>
      <c r="X254" s="389"/>
      <c r="Y254" s="387">
        <f>SUM(Y253:AA253)</f>
        <v>0.75</v>
      </c>
      <c r="Z254" s="388"/>
      <c r="AA254" s="389"/>
      <c r="AB254" s="399"/>
      <c r="AC254" s="303" t="e">
        <f>SUM((#REF!*T254)+(#REF!*U254)+(#REF!*V254)+(#REF!*W254)+(#REF!*X254)+(#REF!*Y254)+(#REF!*Z254)+(#REF!*AA254))/(T254+U254+V254+W254+X254+Y254+Z254+AA254)</f>
        <v>#REF!</v>
      </c>
      <c r="AD254" s="232"/>
      <c r="AE254" s="221"/>
      <c r="AF254" s="64" t="s">
        <v>10</v>
      </c>
      <c r="AG254" s="156">
        <f>SUM(AG253)</f>
        <v>2.717391304347826E-3</v>
      </c>
      <c r="AH254" s="158">
        <f>SUM(AH253)</f>
        <v>5.434782608695652E-3</v>
      </c>
      <c r="AI254" s="238">
        <f>SUM(AI253:AL253)</f>
        <v>0.24592391304347827</v>
      </c>
      <c r="AJ254" s="239"/>
      <c r="AK254" s="239"/>
      <c r="AL254" s="240"/>
      <c r="AM254" s="238">
        <f>SUM(AM253:AO253)</f>
        <v>0.74864130434782616</v>
      </c>
      <c r="AN254" s="239"/>
      <c r="AO254" s="240"/>
      <c r="AP254" s="237"/>
      <c r="AQ254" s="280" t="e">
        <f>SUM((#REF!*AH254)+(#REF!*AI254)+(#REF!*AJ254)+(#REF!*AK254)+(#REF!*AL254)+(#REF!*AM254)+(#REF!*AN254)+(#REF!*AO254))/(AH254+AI254+AJ254+AK254+AL254+AM254+AN254+AO254)</f>
        <v>#REF!</v>
      </c>
      <c r="AR254" s="231"/>
      <c r="AT254" s="221"/>
      <c r="AU254" s="64" t="s">
        <v>10</v>
      </c>
      <c r="AV254" s="156">
        <f>SUM(AV253)</f>
        <v>2.6809651474530832E-3</v>
      </c>
      <c r="AW254" s="158">
        <f>SUM(AW253)</f>
        <v>1.1394101876675604E-2</v>
      </c>
      <c r="AX254" s="238">
        <f>SUM(AX253:BA253)</f>
        <v>0.23927613941018766</v>
      </c>
      <c r="AY254" s="239"/>
      <c r="AZ254" s="239"/>
      <c r="BA254" s="240"/>
      <c r="BB254" s="238">
        <f>SUM(BB253:BD253)</f>
        <v>0.74932975871313667</v>
      </c>
      <c r="BC254" s="239"/>
      <c r="BD254" s="240"/>
      <c r="BE254" s="237"/>
      <c r="BF254" s="280" t="e">
        <f>SUM((#REF!*AW254)+(#REF!*AX254)+(#REF!*AY254)+(#REF!*AZ254)+(#REF!*BA254)+(#REF!*BB254)+(#REF!*BC254)+(#REF!*BD254))/(AW254+AX254+AY254+AZ254+BA254+BB254+BC254+BD254)</f>
        <v>#REF!</v>
      </c>
      <c r="BG254" s="231"/>
    </row>
    <row r="255" spans="1:59" ht="21.75" customHeight="1" x14ac:dyDescent="0.2">
      <c r="A255" s="119"/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50"/>
      <c r="M255" s="150"/>
      <c r="N255" s="150"/>
      <c r="O255" s="150"/>
      <c r="Q255" s="396"/>
      <c r="R255" s="96" t="s">
        <v>14</v>
      </c>
      <c r="S255" s="20">
        <f t="shared" ref="S255:AA255" si="525">S75</f>
        <v>2</v>
      </c>
      <c r="T255" s="21">
        <f t="shared" si="525"/>
        <v>5</v>
      </c>
      <c r="U255" s="20">
        <f t="shared" si="525"/>
        <v>14</v>
      </c>
      <c r="V255" s="22">
        <f t="shared" si="525"/>
        <v>4</v>
      </c>
      <c r="W255" s="22">
        <f t="shared" si="525"/>
        <v>13</v>
      </c>
      <c r="X255" s="21">
        <f t="shared" si="525"/>
        <v>24</v>
      </c>
      <c r="Y255" s="20">
        <f t="shared" si="525"/>
        <v>29</v>
      </c>
      <c r="Z255" s="22">
        <f t="shared" si="525"/>
        <v>28</v>
      </c>
      <c r="AA255" s="21">
        <f t="shared" si="525"/>
        <v>30</v>
      </c>
      <c r="AB255" s="23">
        <f t="shared" ref="AB255:AB257" si="526">SUM(S255:AA255)</f>
        <v>149</v>
      </c>
      <c r="AC255" s="42">
        <f>SUM((T247*T255)+(U247*U255)+(V247*V255)+(W247*W255)+(X247*X255)+(Y247*Y255)+(Z247*Z255)+(AA247*AA255))/(T255+U255+V255+W255+X255+Y255+Z255+AA255)</f>
        <v>2.795918367346939</v>
      </c>
      <c r="AD255" s="68">
        <f t="shared" ref="AD255:AD257" si="527">SUM(AC255/4*100)</f>
        <v>69.897959183673478</v>
      </c>
      <c r="AE255" s="221"/>
      <c r="AF255" s="78" t="s">
        <v>14</v>
      </c>
      <c r="AG255" s="20">
        <f t="shared" ref="AG255:AO255" si="528">AG75</f>
        <v>6</v>
      </c>
      <c r="AH255" s="21">
        <f t="shared" si="528"/>
        <v>11</v>
      </c>
      <c r="AI255" s="20">
        <f t="shared" si="528"/>
        <v>12</v>
      </c>
      <c r="AJ255" s="22">
        <f t="shared" si="528"/>
        <v>1</v>
      </c>
      <c r="AK255" s="22">
        <f t="shared" si="528"/>
        <v>15</v>
      </c>
      <c r="AL255" s="21">
        <f t="shared" si="528"/>
        <v>10</v>
      </c>
      <c r="AM255" s="20">
        <f t="shared" si="528"/>
        <v>33</v>
      </c>
      <c r="AN255" s="22">
        <f t="shared" si="528"/>
        <v>76</v>
      </c>
      <c r="AO255" s="21">
        <f t="shared" si="528"/>
        <v>128</v>
      </c>
      <c r="AP255" s="23">
        <f t="shared" ref="AP255:AP257" si="529">SUM(AG255:AO255)</f>
        <v>292</v>
      </c>
      <c r="AQ255" s="42">
        <f>SUM((AH247*AH255)+(AI247*AI255)+(AJ247*AJ255)+(AK247*AK255)+(AL247*AL255)+(AM247*AM255)+(AN247*AN255)+(AO247*AO255))/(AH255+AI255+AJ255+AK255+AL255+AM255+AN255+AO255)</f>
        <v>3.3059440559440558</v>
      </c>
      <c r="AR255" s="68">
        <f t="shared" ref="AR255:AR257" si="530">SUM(AQ255/4*100)</f>
        <v>82.6486013986014</v>
      </c>
      <c r="AT255" s="221"/>
      <c r="AU255" s="78" t="s">
        <v>14</v>
      </c>
      <c r="AV255" s="20">
        <f t="shared" ref="AV255:BD257" si="531">SUM(S255+AG255)</f>
        <v>8</v>
      </c>
      <c r="AW255" s="21">
        <f t="shared" si="531"/>
        <v>16</v>
      </c>
      <c r="AX255" s="20">
        <f t="shared" si="531"/>
        <v>26</v>
      </c>
      <c r="AY255" s="22">
        <f t="shared" si="531"/>
        <v>5</v>
      </c>
      <c r="AZ255" s="22">
        <f t="shared" si="531"/>
        <v>28</v>
      </c>
      <c r="BA255" s="21">
        <f t="shared" si="531"/>
        <v>34</v>
      </c>
      <c r="BB255" s="20">
        <f t="shared" si="531"/>
        <v>62</v>
      </c>
      <c r="BC255" s="22">
        <f t="shared" si="531"/>
        <v>104</v>
      </c>
      <c r="BD255" s="21">
        <f t="shared" si="531"/>
        <v>158</v>
      </c>
      <c r="BE255" s="23">
        <f t="shared" ref="BE255:BE257" si="532">SUM(AV255:BD255)</f>
        <v>441</v>
      </c>
      <c r="BF255" s="42">
        <f>SUM((AW247*AW255)+(AX247*AX255)+(AY247*AY255)+(AZ247*AZ255)+(BA247*BA255)+(BB247*BB255)+(BC247*BC255)+(BD247*BD255))/(AW255+AX255+AY255+AZ255+BA255+BB255+BC255+BD255)</f>
        <v>3.132794457274827</v>
      </c>
      <c r="BG255" s="68">
        <f t="shared" si="508"/>
        <v>78.319861431870677</v>
      </c>
    </row>
    <row r="256" spans="1:59" ht="21.75" customHeight="1" x14ac:dyDescent="0.2">
      <c r="A256" s="119"/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50"/>
      <c r="M256" s="150"/>
      <c r="N256" s="150"/>
      <c r="O256" s="150"/>
      <c r="Q256" s="396"/>
      <c r="R256" s="196" t="s">
        <v>15</v>
      </c>
      <c r="S256" s="24">
        <f t="shared" ref="S256:AA256" si="533">S97</f>
        <v>4</v>
      </c>
      <c r="T256" s="25">
        <f t="shared" si="533"/>
        <v>10</v>
      </c>
      <c r="U256" s="24">
        <f t="shared" si="533"/>
        <v>18</v>
      </c>
      <c r="V256" s="26">
        <f t="shared" si="533"/>
        <v>12</v>
      </c>
      <c r="W256" s="26">
        <f t="shared" si="533"/>
        <v>15</v>
      </c>
      <c r="X256" s="25">
        <f t="shared" si="533"/>
        <v>41</v>
      </c>
      <c r="Y256" s="24">
        <f t="shared" si="533"/>
        <v>38</v>
      </c>
      <c r="Z256" s="26">
        <f t="shared" si="533"/>
        <v>35</v>
      </c>
      <c r="AA256" s="25">
        <f t="shared" si="533"/>
        <v>71</v>
      </c>
      <c r="AB256" s="27">
        <f t="shared" si="526"/>
        <v>244</v>
      </c>
      <c r="AC256" s="43">
        <f>SUM((T247*T256)+(U247*U256)+(V247*V256)+(W247*W256)+(X247*X256)+(Y247*Y256)+(Z247*Z256)+(AA247*AA256))/(T256+U256+V256+W256+X256+Y256+Z256+AA256)</f>
        <v>2.8708333333333331</v>
      </c>
      <c r="AD256" s="69">
        <f t="shared" si="527"/>
        <v>71.770833333333329</v>
      </c>
      <c r="AE256" s="221"/>
      <c r="AF256" s="62" t="s">
        <v>15</v>
      </c>
      <c r="AG256" s="24">
        <f t="shared" ref="AG256:AO256" si="534">AG97</f>
        <v>2</v>
      </c>
      <c r="AH256" s="25">
        <f t="shared" si="534"/>
        <v>6</v>
      </c>
      <c r="AI256" s="24">
        <f t="shared" si="534"/>
        <v>2</v>
      </c>
      <c r="AJ256" s="26">
        <f t="shared" si="534"/>
        <v>2</v>
      </c>
      <c r="AK256" s="26">
        <f t="shared" si="534"/>
        <v>1</v>
      </c>
      <c r="AL256" s="25">
        <f t="shared" si="534"/>
        <v>2</v>
      </c>
      <c r="AM256" s="24">
        <f t="shared" si="534"/>
        <v>8</v>
      </c>
      <c r="AN256" s="26">
        <f t="shared" si="534"/>
        <v>28</v>
      </c>
      <c r="AO256" s="25">
        <f t="shared" si="534"/>
        <v>209</v>
      </c>
      <c r="AP256" s="27">
        <f t="shared" si="529"/>
        <v>260</v>
      </c>
      <c r="AQ256" s="43">
        <f>SUM((AH247*AH256)+(AI247*AI256)+(AJ247*AJ256)+(AK247*AK256)+(AL247*AL256)+(AM247*AM256)+(AN247*AN256)+(AO247*AO256))/(AH256+AI256+AJ256+AK256+AL256+AM256+AN256+AO256)</f>
        <v>3.7596899224806202</v>
      </c>
      <c r="AR256" s="69">
        <f t="shared" si="530"/>
        <v>93.992248062015506</v>
      </c>
      <c r="AT256" s="221"/>
      <c r="AU256" s="62" t="s">
        <v>15</v>
      </c>
      <c r="AV256" s="24">
        <f t="shared" si="531"/>
        <v>6</v>
      </c>
      <c r="AW256" s="25">
        <f t="shared" si="531"/>
        <v>16</v>
      </c>
      <c r="AX256" s="24">
        <f t="shared" si="531"/>
        <v>20</v>
      </c>
      <c r="AY256" s="26">
        <f t="shared" si="531"/>
        <v>14</v>
      </c>
      <c r="AZ256" s="26">
        <f t="shared" si="531"/>
        <v>16</v>
      </c>
      <c r="BA256" s="25">
        <f t="shared" si="531"/>
        <v>43</v>
      </c>
      <c r="BB256" s="24">
        <f t="shared" si="531"/>
        <v>46</v>
      </c>
      <c r="BC256" s="26">
        <f t="shared" si="531"/>
        <v>63</v>
      </c>
      <c r="BD256" s="25">
        <f t="shared" si="531"/>
        <v>280</v>
      </c>
      <c r="BE256" s="27">
        <f t="shared" si="532"/>
        <v>504</v>
      </c>
      <c r="BF256" s="43">
        <f>SUM((AW247*AW256)+(AX247*AX256)+(AY247*AY256)+(AZ247*AZ256)+(BA247*BA256)+(BB247*BB256)+(BC247*BC256)+(BD247*BD256))/(AW256+AX256+AY256+AZ256+BA256+BB256+BC256+BD256)</f>
        <v>3.3313253012048194</v>
      </c>
      <c r="BG256" s="69">
        <f t="shared" si="508"/>
        <v>83.283132530120483</v>
      </c>
    </row>
    <row r="257" spans="1:59" ht="21.75" customHeight="1" x14ac:dyDescent="0.2">
      <c r="A257" s="119"/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50"/>
      <c r="M257" s="150"/>
      <c r="N257" s="150"/>
      <c r="O257" s="150"/>
      <c r="Q257" s="396"/>
      <c r="R257" s="196" t="s">
        <v>1</v>
      </c>
      <c r="S257" s="18">
        <f t="shared" ref="S257:AA257" si="535">S119</f>
        <v>2</v>
      </c>
      <c r="T257" s="19">
        <f t="shared" si="535"/>
        <v>1</v>
      </c>
      <c r="U257" s="18">
        <f t="shared" si="535"/>
        <v>3</v>
      </c>
      <c r="V257" s="38">
        <f t="shared" si="535"/>
        <v>8</v>
      </c>
      <c r="W257" s="38">
        <f t="shared" si="535"/>
        <v>16</v>
      </c>
      <c r="X257" s="19">
        <f t="shared" si="535"/>
        <v>47</v>
      </c>
      <c r="Y257" s="18">
        <f t="shared" si="535"/>
        <v>47</v>
      </c>
      <c r="Z257" s="38">
        <f t="shared" si="535"/>
        <v>25</v>
      </c>
      <c r="AA257" s="19">
        <f t="shared" si="535"/>
        <v>50</v>
      </c>
      <c r="AB257" s="46">
        <f t="shared" si="526"/>
        <v>199</v>
      </c>
      <c r="AC257" s="43">
        <f>SUM((T247*T257)+(U247*U257)+(V247*V257)+(W247*W257)+(X247*X257)+(Y247*Y257)+(Z247*Z257)+(AA247*AA257))/(T257+U257+V257+W257+X257+Y257+Z257+AA257)</f>
        <v>3.0101522842639592</v>
      </c>
      <c r="AD257" s="69">
        <f t="shared" si="527"/>
        <v>75.253807106598984</v>
      </c>
      <c r="AE257" s="221"/>
      <c r="AF257" s="62" t="s">
        <v>1</v>
      </c>
      <c r="AG257" s="18">
        <f t="shared" ref="AG257:AO257" si="536">AG119</f>
        <v>0</v>
      </c>
      <c r="AH257" s="19">
        <f t="shared" si="536"/>
        <v>0</v>
      </c>
      <c r="AI257" s="18">
        <f t="shared" si="536"/>
        <v>0</v>
      </c>
      <c r="AJ257" s="38">
        <f t="shared" si="536"/>
        <v>0</v>
      </c>
      <c r="AK257" s="38">
        <f t="shared" si="536"/>
        <v>5</v>
      </c>
      <c r="AL257" s="19">
        <f t="shared" si="536"/>
        <v>4</v>
      </c>
      <c r="AM257" s="18">
        <f t="shared" si="536"/>
        <v>4</v>
      </c>
      <c r="AN257" s="38">
        <f t="shared" si="536"/>
        <v>21</v>
      </c>
      <c r="AO257" s="19">
        <f t="shared" si="536"/>
        <v>169</v>
      </c>
      <c r="AP257" s="46">
        <f t="shared" si="529"/>
        <v>203</v>
      </c>
      <c r="AQ257" s="43">
        <f>SUM((AH247*AH257)+(AI247*AI257)+(AJ247*AJ257)+(AK247*AK257)+(AL247*AL257)+(AM247*AM257)+(AN247*AN257)+(AO247*AO257))/(AH257+AI257+AJ257+AK257+AL257+AM257+AN257+AO257)</f>
        <v>3.8497536945812807</v>
      </c>
      <c r="AR257" s="69">
        <f t="shared" si="530"/>
        <v>96.243842364532014</v>
      </c>
      <c r="AT257" s="221"/>
      <c r="AU257" s="62" t="s">
        <v>1</v>
      </c>
      <c r="AV257" s="18">
        <f t="shared" si="531"/>
        <v>2</v>
      </c>
      <c r="AW257" s="19">
        <f t="shared" si="531"/>
        <v>1</v>
      </c>
      <c r="AX257" s="18">
        <f t="shared" si="531"/>
        <v>3</v>
      </c>
      <c r="AY257" s="38">
        <f t="shared" si="531"/>
        <v>8</v>
      </c>
      <c r="AZ257" s="38">
        <f t="shared" si="531"/>
        <v>21</v>
      </c>
      <c r="BA257" s="19">
        <f t="shared" si="531"/>
        <v>51</v>
      </c>
      <c r="BB257" s="18">
        <f t="shared" si="531"/>
        <v>51</v>
      </c>
      <c r="BC257" s="38">
        <f t="shared" si="531"/>
        <v>46</v>
      </c>
      <c r="BD257" s="19">
        <f t="shared" si="531"/>
        <v>219</v>
      </c>
      <c r="BE257" s="46">
        <f t="shared" si="532"/>
        <v>402</v>
      </c>
      <c r="BF257" s="43">
        <f>SUM((AW247*AW257)+(AX247*AX257)+(AY247*AY257)+(AZ247*AZ257)+(BA247*BA257)+(BB247*BB257)+(BC247*BC257)+(BD247*BD257))/(AW257+AX257+AY257+AZ257+BA257+BB257+BC257+BD257)</f>
        <v>3.4362499999999998</v>
      </c>
      <c r="BG257" s="69">
        <f t="shared" si="508"/>
        <v>85.90625</v>
      </c>
    </row>
    <row r="258" spans="1:59" ht="21.75" customHeight="1" x14ac:dyDescent="0.2">
      <c r="A258" s="119"/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50"/>
      <c r="M258" s="150"/>
      <c r="N258" s="150"/>
      <c r="O258" s="150"/>
      <c r="Q258" s="396"/>
      <c r="R258" s="304" t="s">
        <v>6</v>
      </c>
      <c r="S258" s="24">
        <f>SUM(S255:S257)</f>
        <v>8</v>
      </c>
      <c r="T258" s="25">
        <f t="shared" ref="T258:AB258" si="537">SUM(T255:T257)</f>
        <v>16</v>
      </c>
      <c r="U258" s="24">
        <f t="shared" si="537"/>
        <v>35</v>
      </c>
      <c r="V258" s="26">
        <f t="shared" si="537"/>
        <v>24</v>
      </c>
      <c r="W258" s="26">
        <f t="shared" si="537"/>
        <v>44</v>
      </c>
      <c r="X258" s="25">
        <f t="shared" si="537"/>
        <v>112</v>
      </c>
      <c r="Y258" s="24">
        <f t="shared" si="537"/>
        <v>114</v>
      </c>
      <c r="Z258" s="26">
        <f t="shared" si="537"/>
        <v>88</v>
      </c>
      <c r="AA258" s="25">
        <f t="shared" si="537"/>
        <v>151</v>
      </c>
      <c r="AB258" s="287">
        <f t="shared" si="537"/>
        <v>592</v>
      </c>
      <c r="AC258" s="301">
        <f>SUM((T247*T258)+(U247*U258)+(V247*V258)+(W247*W258)+(X247*X258)+(Y247*Y258)+(Z247*Z258)+(AA247*AA258))/(T258+U258+V258+W258+X258+Y258+Z258+AA258)</f>
        <v>2.8989726027397262</v>
      </c>
      <c r="AD258" s="289">
        <f>SUM(AC258/4*100)</f>
        <v>72.474315068493155</v>
      </c>
      <c r="AE258" s="221"/>
      <c r="AF258" s="327" t="s">
        <v>6</v>
      </c>
      <c r="AG258" s="24">
        <f>SUM(AG255:AG257)</f>
        <v>8</v>
      </c>
      <c r="AH258" s="25">
        <f t="shared" ref="AH258:AP258" si="538">SUM(AH255:AH257)</f>
        <v>17</v>
      </c>
      <c r="AI258" s="24">
        <f t="shared" si="538"/>
        <v>14</v>
      </c>
      <c r="AJ258" s="26">
        <f t="shared" si="538"/>
        <v>3</v>
      </c>
      <c r="AK258" s="26">
        <f t="shared" si="538"/>
        <v>21</v>
      </c>
      <c r="AL258" s="25">
        <f t="shared" si="538"/>
        <v>16</v>
      </c>
      <c r="AM258" s="24">
        <f t="shared" si="538"/>
        <v>45</v>
      </c>
      <c r="AN258" s="26">
        <f t="shared" si="538"/>
        <v>125</v>
      </c>
      <c r="AO258" s="25">
        <f t="shared" si="538"/>
        <v>506</v>
      </c>
      <c r="AP258" s="287">
        <f t="shared" si="538"/>
        <v>755</v>
      </c>
      <c r="AQ258" s="279">
        <f>SUM((AH247*AH258)+(AI247*AI258)+(AJ247*AJ258)+(AK247*AK258)+(AL247*AL258)+(AM247*AM258)+(AN247*AN258)+(AO247*AO258))/(AH258+AI258+AJ258+AK258+AL258+AM258+AN258+AO258)</f>
        <v>3.6104417670682731</v>
      </c>
      <c r="AR258" s="282">
        <f>SUM(AQ258/4*100)</f>
        <v>90.261044176706832</v>
      </c>
      <c r="AT258" s="221"/>
      <c r="AU258" s="327" t="s">
        <v>6</v>
      </c>
      <c r="AV258" s="24">
        <f>SUM(AV255:AV257)</f>
        <v>16</v>
      </c>
      <c r="AW258" s="25">
        <f t="shared" ref="AW258" si="539">SUM(AW255:AW257)</f>
        <v>33</v>
      </c>
      <c r="AX258" s="24">
        <f t="shared" ref="AX258" si="540">SUM(AX255:AX257)</f>
        <v>49</v>
      </c>
      <c r="AY258" s="26">
        <f t="shared" ref="AY258" si="541">SUM(AY255:AY257)</f>
        <v>27</v>
      </c>
      <c r="AZ258" s="26">
        <f t="shared" ref="AZ258" si="542">SUM(AZ255:AZ257)</f>
        <v>65</v>
      </c>
      <c r="BA258" s="25">
        <f t="shared" ref="BA258" si="543">SUM(BA255:BA257)</f>
        <v>128</v>
      </c>
      <c r="BB258" s="24">
        <f t="shared" ref="BB258" si="544">SUM(BB255:BB257)</f>
        <v>159</v>
      </c>
      <c r="BC258" s="26">
        <f t="shared" ref="BC258" si="545">SUM(BC255:BC257)</f>
        <v>213</v>
      </c>
      <c r="BD258" s="25">
        <f t="shared" ref="BD258" si="546">SUM(BD255:BD257)</f>
        <v>657</v>
      </c>
      <c r="BE258" s="287">
        <f t="shared" ref="BE258" si="547">SUM(BE255:BE257)</f>
        <v>1347</v>
      </c>
      <c r="BF258" s="279">
        <f>SUM((AW247*AW258)+(AX247*AX258)+(AY247*AY258)+(AZ247*AZ258)+(BA247*BA258)+(BB247*BB258)+(BC247*BC258)+(BD247*BD258))/(AW258+AX258+AY258+AZ258+BA258+BB258+BC258+BD258)</f>
        <v>3.2982719759579262</v>
      </c>
      <c r="BG258" s="282">
        <f>SUM(BF258/4*100)</f>
        <v>82.456799398948149</v>
      </c>
    </row>
    <row r="259" spans="1:59" ht="21.75" customHeight="1" x14ac:dyDescent="0.2">
      <c r="A259" s="119"/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50"/>
      <c r="M259" s="150"/>
      <c r="N259" s="150"/>
      <c r="O259" s="150"/>
      <c r="Q259" s="396"/>
      <c r="R259" s="224"/>
      <c r="S259" s="233">
        <f>SUM(S258+T258)</f>
        <v>24</v>
      </c>
      <c r="T259" s="234"/>
      <c r="U259" s="233">
        <f>SUM(U258+V258+W258+X258)</f>
        <v>215</v>
      </c>
      <c r="V259" s="235"/>
      <c r="W259" s="235"/>
      <c r="X259" s="234"/>
      <c r="Y259" s="233">
        <f>SUM(Y258+Z258+AA258)</f>
        <v>353</v>
      </c>
      <c r="Z259" s="235"/>
      <c r="AA259" s="234"/>
      <c r="AB259" s="288"/>
      <c r="AC259" s="302"/>
      <c r="AD259" s="231"/>
      <c r="AE259" s="221"/>
      <c r="AF259" s="328"/>
      <c r="AG259" s="233">
        <f>SUM(AG258+AH258)</f>
        <v>25</v>
      </c>
      <c r="AH259" s="234"/>
      <c r="AI259" s="233">
        <f>SUM(AI258+AJ258+AK258+AL258)</f>
        <v>54</v>
      </c>
      <c r="AJ259" s="235"/>
      <c r="AK259" s="235"/>
      <c r="AL259" s="234"/>
      <c r="AM259" s="233">
        <f>SUM(AM258+AN258+AO258)</f>
        <v>676</v>
      </c>
      <c r="AN259" s="235"/>
      <c r="AO259" s="234"/>
      <c r="AP259" s="288"/>
      <c r="AQ259" s="279"/>
      <c r="AR259" s="282"/>
      <c r="AT259" s="221"/>
      <c r="AU259" s="328"/>
      <c r="AV259" s="233">
        <f>SUM(AV258+AW258)</f>
        <v>49</v>
      </c>
      <c r="AW259" s="234"/>
      <c r="AX259" s="233">
        <f>SUM(AX258+AY258+AZ258+BA258)</f>
        <v>269</v>
      </c>
      <c r="AY259" s="235"/>
      <c r="AZ259" s="235"/>
      <c r="BA259" s="234"/>
      <c r="BB259" s="233">
        <f>SUM(BB258+BC258+BD258)</f>
        <v>1029</v>
      </c>
      <c r="BC259" s="235"/>
      <c r="BD259" s="234"/>
      <c r="BE259" s="288"/>
      <c r="BF259" s="279"/>
      <c r="BG259" s="282"/>
    </row>
    <row r="260" spans="1:59" ht="21.75" customHeight="1" x14ac:dyDescent="0.2">
      <c r="A260" s="119"/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50"/>
      <c r="M260" s="150"/>
      <c r="N260" s="150"/>
      <c r="O260" s="150"/>
      <c r="Q260" s="396"/>
      <c r="R260" s="196" t="s">
        <v>7</v>
      </c>
      <c r="S260" s="49">
        <f>SUM(S258/((AB258)-(S258)))</f>
        <v>1.3698630136986301E-2</v>
      </c>
      <c r="T260" s="50">
        <f>SUM(T258/((AB258)-(S258)))</f>
        <v>2.7397260273972601E-2</v>
      </c>
      <c r="U260" s="49">
        <f>SUM(U258/((AB258)-(S258)))</f>
        <v>5.9931506849315065E-2</v>
      </c>
      <c r="V260" s="39">
        <f>SUM(V258/((AB258)-(S258)))</f>
        <v>4.1095890410958902E-2</v>
      </c>
      <c r="W260" s="39">
        <f>SUM(W258/((AB258)-(S258)))</f>
        <v>7.5342465753424653E-2</v>
      </c>
      <c r="X260" s="50">
        <f>SUM(X258/((AB258)-(S258)))</f>
        <v>0.19178082191780821</v>
      </c>
      <c r="Y260" s="49">
        <f>SUM(Y258/((AB258)-(S258)))</f>
        <v>0.1952054794520548</v>
      </c>
      <c r="Z260" s="39">
        <f>SUM(Z258/((AB258)-(S258)))</f>
        <v>0.15068493150684931</v>
      </c>
      <c r="AA260" s="50">
        <f>SUM(AA258/((AB258)-(S258)))</f>
        <v>0.25856164383561642</v>
      </c>
      <c r="AB260" s="398">
        <f>SUM(T261+U261+Y261)</f>
        <v>0.99999999999999989</v>
      </c>
      <c r="AC260" s="302" t="e">
        <f>SUM((#REF!*T260)+(#REF!*U260)+(#REF!*V260)+(#REF!*W260)+(#REF!*X260)+(#REF!*Y260)+(#REF!*Z260)+(#REF!*AA260))/(T260+U260+V260+W260+X260+Y260+Z260+AA260)</f>
        <v>#REF!</v>
      </c>
      <c r="AD260" s="231"/>
      <c r="AE260" s="221"/>
      <c r="AF260" s="62" t="s">
        <v>7</v>
      </c>
      <c r="AG260" s="49">
        <f>SUM(AG258/((AP258)-(AG258)))</f>
        <v>1.0709504685408299E-2</v>
      </c>
      <c r="AH260" s="50">
        <f>SUM(AH258/((AP258)-(AG258)))</f>
        <v>2.2757697456492636E-2</v>
      </c>
      <c r="AI260" s="49">
        <f>SUM(AI258/((AP258)-(AG258)))</f>
        <v>1.8741633199464525E-2</v>
      </c>
      <c r="AJ260" s="39">
        <f>SUM(AJ258/((AP258)-(AG258)))</f>
        <v>4.0160642570281121E-3</v>
      </c>
      <c r="AK260" s="39">
        <f>SUM(AK258/((AP258)-(AG258)))</f>
        <v>2.8112449799196786E-2</v>
      </c>
      <c r="AL260" s="50">
        <f>SUM(AL258/((AP258)-(AG258)))</f>
        <v>2.1419009370816599E-2</v>
      </c>
      <c r="AM260" s="49">
        <f>SUM(AM258/((AP258)-(AG258)))</f>
        <v>6.0240963855421686E-2</v>
      </c>
      <c r="AN260" s="39">
        <f>SUM(AN258/((AP258)-(AG258)))</f>
        <v>0.16733601070950468</v>
      </c>
      <c r="AO260" s="50">
        <f>SUM(AO258/((AP258)-(AG258)))</f>
        <v>0.67737617135207495</v>
      </c>
      <c r="AP260" s="236">
        <f>SUM(AH261+AI261+AM261)</f>
        <v>0.99999999999999989</v>
      </c>
      <c r="AQ260" s="279" t="e">
        <f>SUM((#REF!*AH260)+(#REF!*AI260)+(#REF!*AJ260)+(#REF!*AK260)+(#REF!*AL260)+(#REF!*AM260)+(#REF!*AN260)+(#REF!*AO260))/(AH260+AI260+AJ260+AK260+AL260+AM260+AN260+AO260)</f>
        <v>#REF!</v>
      </c>
      <c r="AR260" s="282"/>
      <c r="AT260" s="221"/>
      <c r="AU260" s="62" t="s">
        <v>7</v>
      </c>
      <c r="AV260" s="49">
        <f>SUM(AV258/((BE258)-(AV258)))</f>
        <v>1.2021036814425245E-2</v>
      </c>
      <c r="AW260" s="50">
        <f>SUM(AW258/((BE258)-(AV258)))</f>
        <v>2.4793388429752067E-2</v>
      </c>
      <c r="AX260" s="49">
        <f>SUM(AX258/((BE258)-(AV258)))</f>
        <v>3.6814425244177308E-2</v>
      </c>
      <c r="AY260" s="39">
        <f>SUM(AY258/((BE258)-(AV258)))</f>
        <v>2.02854996243426E-2</v>
      </c>
      <c r="AZ260" s="39">
        <f>SUM(AZ258/((BE258)-(AV258)))</f>
        <v>4.8835462058602556E-2</v>
      </c>
      <c r="BA260" s="50">
        <f>SUM(BA258/((BE258)-(AV258)))</f>
        <v>9.6168294515401959E-2</v>
      </c>
      <c r="BB260" s="49">
        <f>SUM(BB258/((BE258)-(AV258)))</f>
        <v>0.11945905334335086</v>
      </c>
      <c r="BC260" s="39">
        <f>SUM(BC258/((BE258)-(AV258)))</f>
        <v>0.16003005259203607</v>
      </c>
      <c r="BD260" s="50">
        <f>SUM(BD258/((BE258)-(AV258)))</f>
        <v>0.49361382419233657</v>
      </c>
      <c r="BE260" s="236">
        <f>SUM(AW261+AX261+BB261)</f>
        <v>1</v>
      </c>
      <c r="BF260" s="279" t="e">
        <f>SUM((#REF!*AW260)+(#REF!*AX260)+(#REF!*AY260)+(#REF!*AZ260)+(#REF!*BA260)+(#REF!*BB260)+(#REF!*BC260)+(#REF!*BD260))/(AW260+AX260+AY260+AZ260+BA260+BB260+BC260+BD260)</f>
        <v>#REF!</v>
      </c>
      <c r="BG260" s="282"/>
    </row>
    <row r="261" spans="1:59" ht="21.75" customHeight="1" thickBot="1" x14ac:dyDescent="0.25">
      <c r="A261" s="119"/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50"/>
      <c r="M261" s="150"/>
      <c r="N261" s="150"/>
      <c r="O261" s="150"/>
      <c r="Q261" s="396"/>
      <c r="R261" s="126" t="s">
        <v>10</v>
      </c>
      <c r="S261" s="197">
        <f>SUM(S260)</f>
        <v>1.3698630136986301E-2</v>
      </c>
      <c r="T261" s="158">
        <f>SUM(T260)</f>
        <v>2.7397260273972601E-2</v>
      </c>
      <c r="U261" s="387">
        <f>SUM(U260:X260)</f>
        <v>0.36815068493150682</v>
      </c>
      <c r="V261" s="388"/>
      <c r="W261" s="388"/>
      <c r="X261" s="389"/>
      <c r="Y261" s="387">
        <f>SUM(Y260:AA260)</f>
        <v>0.60445205479452047</v>
      </c>
      <c r="Z261" s="388"/>
      <c r="AA261" s="389"/>
      <c r="AB261" s="399"/>
      <c r="AC261" s="303" t="e">
        <f>SUM((#REF!*T261)+(#REF!*U261)+(#REF!*V261)+(#REF!*W261)+(#REF!*X261)+(#REF!*Y261)+(#REF!*Z261)+(#REF!*AA261))/(T261+U261+V261+W261+X261+Y261+Z261+AA261)</f>
        <v>#REF!</v>
      </c>
      <c r="AD261" s="232"/>
      <c r="AE261" s="221"/>
      <c r="AF261" s="64" t="s">
        <v>10</v>
      </c>
      <c r="AG261" s="156">
        <f>SUM(AG260)</f>
        <v>1.0709504685408299E-2</v>
      </c>
      <c r="AH261" s="158">
        <f>SUM(AH260)</f>
        <v>2.2757697456492636E-2</v>
      </c>
      <c r="AI261" s="238">
        <f>SUM(AI260:AL260)</f>
        <v>7.2289156626506021E-2</v>
      </c>
      <c r="AJ261" s="239"/>
      <c r="AK261" s="239"/>
      <c r="AL261" s="240"/>
      <c r="AM261" s="238">
        <f>SUM(AM260:AO260)</f>
        <v>0.90495314591700127</v>
      </c>
      <c r="AN261" s="239"/>
      <c r="AO261" s="240"/>
      <c r="AP261" s="237"/>
      <c r="AQ261" s="280" t="e">
        <f>SUM((#REF!*AH261)+(#REF!*AI261)+(#REF!*AJ261)+(#REF!*AK261)+(#REF!*AL261)+(#REF!*AM261)+(#REF!*AN261)+(#REF!*AO261))/(AH261+AI261+AJ261+AK261+AL261+AM261+AN261+AO261)</f>
        <v>#REF!</v>
      </c>
      <c r="AR261" s="289"/>
      <c r="AT261" s="221"/>
      <c r="AU261" s="64" t="s">
        <v>10</v>
      </c>
      <c r="AV261" s="156">
        <f>SUM(AV260)</f>
        <v>1.2021036814425245E-2</v>
      </c>
      <c r="AW261" s="158">
        <f>SUM(AW260)</f>
        <v>2.4793388429752067E-2</v>
      </c>
      <c r="AX261" s="238">
        <f>SUM(AX260:BA260)</f>
        <v>0.20210368144252441</v>
      </c>
      <c r="AY261" s="239"/>
      <c r="AZ261" s="239"/>
      <c r="BA261" s="240"/>
      <c r="BB261" s="238">
        <f>SUM(BB260:BD260)</f>
        <v>0.77310293012772346</v>
      </c>
      <c r="BC261" s="239"/>
      <c r="BD261" s="240"/>
      <c r="BE261" s="237"/>
      <c r="BF261" s="280" t="e">
        <f>SUM((#REF!*AW261)+(#REF!*AX261)+(#REF!*AY261)+(#REF!*AZ261)+(#REF!*BA261)+(#REF!*BB261)+(#REF!*BC261)+(#REF!*BD261))/(AW261+AX261+AY261+AZ261+BA261+BB261+BC261+BD261)</f>
        <v>#REF!</v>
      </c>
      <c r="BG261" s="289"/>
    </row>
    <row r="262" spans="1:59" ht="21.75" customHeight="1" x14ac:dyDescent="0.2">
      <c r="A262" s="119"/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50"/>
      <c r="M262" s="150"/>
      <c r="N262" s="150"/>
      <c r="O262" s="150"/>
      <c r="Q262" s="396"/>
      <c r="R262" s="305" t="s">
        <v>31</v>
      </c>
      <c r="S262" s="104">
        <f t="shared" ref="S262:AA262" si="548">SUM(S251++S258)</f>
        <v>10</v>
      </c>
      <c r="T262" s="105">
        <f t="shared" si="548"/>
        <v>29</v>
      </c>
      <c r="U262" s="104">
        <f t="shared" si="548"/>
        <v>56</v>
      </c>
      <c r="V262" s="34">
        <f t="shared" si="548"/>
        <v>45</v>
      </c>
      <c r="W262" s="34">
        <f t="shared" si="548"/>
        <v>94</v>
      </c>
      <c r="X262" s="105">
        <f t="shared" si="548"/>
        <v>196</v>
      </c>
      <c r="Y262" s="104">
        <f t="shared" si="548"/>
        <v>234</v>
      </c>
      <c r="Z262" s="34">
        <f t="shared" si="548"/>
        <v>220</v>
      </c>
      <c r="AA262" s="105">
        <f t="shared" si="548"/>
        <v>466</v>
      </c>
      <c r="AB262" s="275">
        <f>SUM(AB251+AB258)</f>
        <v>1350</v>
      </c>
      <c r="AC262" s="402">
        <f>SUM((T247*T262)+(U247*U262)+(V247*V262)+(W247*W262)+(X247*X262)+(Y247*Y262)+(Z247*Z262)+(AA247*AA262))/(T262+U262+V262+W262+X262+Y262+Z262+AA262)</f>
        <v>3.0876865671641789</v>
      </c>
      <c r="AD262" s="230">
        <f>SUM(AC262/4*100)</f>
        <v>77.192164179104466</v>
      </c>
      <c r="AE262" s="221"/>
      <c r="AF262" s="329" t="s">
        <v>31</v>
      </c>
      <c r="AG262" s="104">
        <f t="shared" ref="AG262:AO262" si="549">SUM(AG251++AG258)</f>
        <v>10</v>
      </c>
      <c r="AH262" s="105">
        <f t="shared" si="549"/>
        <v>21</v>
      </c>
      <c r="AI262" s="104">
        <f t="shared" si="549"/>
        <v>51</v>
      </c>
      <c r="AJ262" s="34">
        <f t="shared" si="549"/>
        <v>36</v>
      </c>
      <c r="AK262" s="34">
        <f t="shared" si="549"/>
        <v>71</v>
      </c>
      <c r="AL262" s="105">
        <f t="shared" si="549"/>
        <v>77</v>
      </c>
      <c r="AM262" s="104">
        <f t="shared" si="549"/>
        <v>136</v>
      </c>
      <c r="AN262" s="34">
        <f t="shared" si="549"/>
        <v>242</v>
      </c>
      <c r="AO262" s="105">
        <f t="shared" si="549"/>
        <v>849</v>
      </c>
      <c r="AP262" s="275">
        <f>SUM(AP251+AP258)</f>
        <v>1493</v>
      </c>
      <c r="AQ262" s="277">
        <f>SUM((AH247*AH262)+(AI247*AI262)+(AJ247*AJ262)+(AK247*AK262)+(AL247*AL262)+(AM247*AM262)+(AN247*AN262)+(AO247*AO262))/(AH262+AI262+AJ262+AK262+AL262+AM262+AN262+AO262)</f>
        <v>3.432569116655428</v>
      </c>
      <c r="AR262" s="281">
        <f>SUM(AQ262/4*100)</f>
        <v>85.814227916385704</v>
      </c>
      <c r="AT262" s="221"/>
      <c r="AU262" s="329" t="s">
        <v>31</v>
      </c>
      <c r="AV262" s="35">
        <f t="shared" ref="AV262:BD262" si="550">SUM(AV251++AV258)</f>
        <v>20</v>
      </c>
      <c r="AW262" s="36">
        <f t="shared" si="550"/>
        <v>50</v>
      </c>
      <c r="AX262" s="35">
        <f t="shared" si="550"/>
        <v>107</v>
      </c>
      <c r="AY262" s="34">
        <f t="shared" si="550"/>
        <v>81</v>
      </c>
      <c r="AZ262" s="34">
        <f t="shared" si="550"/>
        <v>165</v>
      </c>
      <c r="BA262" s="36">
        <f t="shared" si="550"/>
        <v>273</v>
      </c>
      <c r="BB262" s="35">
        <f t="shared" si="550"/>
        <v>370</v>
      </c>
      <c r="BC262" s="34">
        <f t="shared" si="550"/>
        <v>462</v>
      </c>
      <c r="BD262" s="36">
        <f t="shared" si="550"/>
        <v>1315</v>
      </c>
      <c r="BE262" s="275">
        <f>SUM(BE251+BE258)</f>
        <v>2843</v>
      </c>
      <c r="BF262" s="277">
        <f>SUM((AW247*AW262)+(AX247*AX262)+(AY247*AY262)+(AZ247*AZ262)+(BA247*BA262)+(BB247*BB262)+(BC247*BC262)+(BD247*BD262))/(AW262+AX262+AY262+AZ262+BA262+BB262+BC262+BD262)</f>
        <v>3.2688629117959618</v>
      </c>
      <c r="BG262" s="281">
        <f>SUM(BF262/4*100)</f>
        <v>81.721572794899046</v>
      </c>
    </row>
    <row r="263" spans="1:59" ht="21.75" customHeight="1" x14ac:dyDescent="0.2">
      <c r="A263" s="119"/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50"/>
      <c r="M263" s="150"/>
      <c r="N263" s="150"/>
      <c r="O263" s="150"/>
      <c r="Q263" s="396"/>
      <c r="R263" s="306"/>
      <c r="S263" s="284">
        <f>SUM(S262+T262)</f>
        <v>39</v>
      </c>
      <c r="T263" s="285"/>
      <c r="U263" s="284">
        <f>SUM(U262+V262+W262+X262)</f>
        <v>391</v>
      </c>
      <c r="V263" s="286"/>
      <c r="W263" s="286"/>
      <c r="X263" s="285"/>
      <c r="Y263" s="284">
        <f>SUM(Y262+Z262+AA262)</f>
        <v>920</v>
      </c>
      <c r="Z263" s="286"/>
      <c r="AA263" s="285"/>
      <c r="AB263" s="276"/>
      <c r="AC263" s="302"/>
      <c r="AD263" s="231"/>
      <c r="AE263" s="221"/>
      <c r="AF263" s="330"/>
      <c r="AG263" s="284">
        <f>SUM(AG262+AH262)</f>
        <v>31</v>
      </c>
      <c r="AH263" s="285"/>
      <c r="AI263" s="284">
        <f>SUM(AI262+AJ262+AK262+AL262)</f>
        <v>235</v>
      </c>
      <c r="AJ263" s="286"/>
      <c r="AK263" s="286"/>
      <c r="AL263" s="285"/>
      <c r="AM263" s="284">
        <f>SUM(AM262+AN262+AO262)</f>
        <v>1227</v>
      </c>
      <c r="AN263" s="286"/>
      <c r="AO263" s="285"/>
      <c r="AP263" s="276"/>
      <c r="AQ263" s="278"/>
      <c r="AR263" s="282"/>
      <c r="AT263" s="221"/>
      <c r="AU263" s="330"/>
      <c r="AV263" s="284">
        <f>SUM(AV262+AW262)</f>
        <v>70</v>
      </c>
      <c r="AW263" s="285"/>
      <c r="AX263" s="284">
        <f>SUM(AX262+AY262+AZ262+BA262)</f>
        <v>626</v>
      </c>
      <c r="AY263" s="286"/>
      <c r="AZ263" s="286"/>
      <c r="BA263" s="285"/>
      <c r="BB263" s="284">
        <f>SUM(BB262+BC262+BD262)</f>
        <v>2147</v>
      </c>
      <c r="BC263" s="286"/>
      <c r="BD263" s="285"/>
      <c r="BE263" s="276"/>
      <c r="BF263" s="278"/>
      <c r="BG263" s="282"/>
    </row>
    <row r="264" spans="1:59" ht="21.75" customHeight="1" x14ac:dyDescent="0.2">
      <c r="A264" s="119"/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50"/>
      <c r="M264" s="150"/>
      <c r="N264" s="150"/>
      <c r="O264" s="150"/>
      <c r="Q264" s="396"/>
      <c r="R264" s="198" t="s">
        <v>7</v>
      </c>
      <c r="S264" s="49">
        <f>SUM(S262/((AB262)-(S262)))</f>
        <v>7.462686567164179E-3</v>
      </c>
      <c r="T264" s="50">
        <f>SUM(T262/((AB262)-(S262)))</f>
        <v>2.1641791044776121E-2</v>
      </c>
      <c r="U264" s="49">
        <f>SUM(U262/((AB262)-(S262)))</f>
        <v>4.1791044776119404E-2</v>
      </c>
      <c r="V264" s="39">
        <f>SUM(V262/((AB262)-(S262)))</f>
        <v>3.3582089552238806E-2</v>
      </c>
      <c r="W264" s="39">
        <f>SUM(W262/((AB262)-(S262)))</f>
        <v>7.0149253731343286E-2</v>
      </c>
      <c r="X264" s="50">
        <f>SUM(X262/((AB262)-(S262)))</f>
        <v>0.14626865671641792</v>
      </c>
      <c r="Y264" s="49">
        <f>SUM(Y262/((AB262)-(S262)))</f>
        <v>0.17462686567164179</v>
      </c>
      <c r="Z264" s="39">
        <f>SUM(Z262/((AB262)-(S262)))</f>
        <v>0.16417910447761194</v>
      </c>
      <c r="AA264" s="50">
        <f>SUM(AA262/((AB262)-(S262)))</f>
        <v>0.34776119402985073</v>
      </c>
      <c r="AB264" s="398">
        <f>SUM(T265+U265+Y265)</f>
        <v>1</v>
      </c>
      <c r="AC264" s="302" t="e">
        <f>SUM((#REF!*T264)+(#REF!*U264)+(#REF!*V264)+(#REF!*W264)+(#REF!*X264)+(#REF!*Y264)+(#REF!*Z264)+(#REF!*AA264))/(T264+U264+V264+W264+X264+Y264+Z264+AA264)</f>
        <v>#REF!</v>
      </c>
      <c r="AD264" s="231"/>
      <c r="AE264" s="221"/>
      <c r="AF264" s="79" t="s">
        <v>7</v>
      </c>
      <c r="AG264" s="49">
        <f>SUM(AG262/((AP262)-(AG262)))</f>
        <v>6.7430883344571811E-3</v>
      </c>
      <c r="AH264" s="50">
        <f>SUM(AH262/((AP262)-(AG262)))</f>
        <v>1.4160485502360081E-2</v>
      </c>
      <c r="AI264" s="49">
        <f>SUM(AI262/((AP262)-(AG262)))</f>
        <v>3.4389750505731627E-2</v>
      </c>
      <c r="AJ264" s="39">
        <f>SUM(AJ262/((AP262)-(AG262)))</f>
        <v>2.4275118004045852E-2</v>
      </c>
      <c r="AK264" s="39">
        <f>SUM(AK262/((AP262)-(AG262)))</f>
        <v>4.7875927174645991E-2</v>
      </c>
      <c r="AL264" s="50">
        <f>SUM(AL262/((AP262)-(AG262)))</f>
        <v>5.1921780175320294E-2</v>
      </c>
      <c r="AM264" s="49">
        <f>SUM(AM262/((AP262)-(AG262)))</f>
        <v>9.1706001348617672E-2</v>
      </c>
      <c r="AN264" s="39">
        <f>SUM(AN262/((AP262)-(AG262)))</f>
        <v>0.16318273769386379</v>
      </c>
      <c r="AO264" s="50">
        <f>SUM(AO262/((AP262)-(AG262)))</f>
        <v>0.57248819959541475</v>
      </c>
      <c r="AP264" s="236">
        <f>SUM(AH265+AI265+AM265)</f>
        <v>1</v>
      </c>
      <c r="AQ264" s="279" t="e">
        <f>SUM((#REF!*AH264)+(#REF!*AI264)+(#REF!*AJ264)+(#REF!*AK264)+(#REF!*AL264)+(#REF!*AM264)+(#REF!*AN264)+(#REF!*AO264))/(AH264+AI264+AJ264+AK264+AL264+AM264+AN264+AO264)</f>
        <v>#REF!</v>
      </c>
      <c r="AR264" s="282"/>
      <c r="AT264" s="221"/>
      <c r="AU264" s="79" t="s">
        <v>7</v>
      </c>
      <c r="AV264" s="49">
        <f>SUM(AV262/((BE262)-(AV262)))</f>
        <v>7.0846617074034716E-3</v>
      </c>
      <c r="AW264" s="50">
        <f>SUM(AW262/((BE262)-(AV262)))</f>
        <v>1.7711654268508677E-2</v>
      </c>
      <c r="AX264" s="49">
        <f>SUM(AX262/((BE262)-(AV262)))</f>
        <v>3.790294013460857E-2</v>
      </c>
      <c r="AY264" s="39">
        <f>SUM(AY262/((BE262)-(AV262)))</f>
        <v>2.8692879914984058E-2</v>
      </c>
      <c r="AZ264" s="39">
        <f>SUM(AZ262/((BE262)-(AV262)))</f>
        <v>5.8448459086078638E-2</v>
      </c>
      <c r="BA264" s="50">
        <f>SUM(BA262/((BE262)-(AV262)))</f>
        <v>9.6705632306057387E-2</v>
      </c>
      <c r="BB264" s="49">
        <f>SUM(BB262/((BE262)-(AV262)))</f>
        <v>0.13106624158696423</v>
      </c>
      <c r="BC264" s="39">
        <f>SUM(BC262/((BE262)-(AV262)))</f>
        <v>0.16365568544102019</v>
      </c>
      <c r="BD264" s="50">
        <f>SUM(BD262/((BE262)-(AV262)))</f>
        <v>0.46581650726177826</v>
      </c>
      <c r="BE264" s="236">
        <f>SUM(AW265+AX265+BB265)</f>
        <v>1</v>
      </c>
      <c r="BF264" s="279" t="e">
        <f>SUM((#REF!*AW264)+(#REF!*AX264)+(#REF!*AY264)+(#REF!*AZ264)+(#REF!*BA264)+(#REF!*BB264)+(#REF!*BC264)+(#REF!*BD264))/(AW264+AX264+AY264+AZ264+BA264+BB264+BC264+BD264)</f>
        <v>#REF!</v>
      </c>
      <c r="BG264" s="282"/>
    </row>
    <row r="265" spans="1:59" ht="21.75" customHeight="1" thickBot="1" x14ac:dyDescent="0.25">
      <c r="A265" s="119"/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50"/>
      <c r="M265" s="150"/>
      <c r="N265" s="150"/>
      <c r="O265" s="150"/>
      <c r="Q265" s="397"/>
      <c r="R265" s="127" t="s">
        <v>10</v>
      </c>
      <c r="S265" s="197">
        <f>SUM(S264)</f>
        <v>7.462686567164179E-3</v>
      </c>
      <c r="T265" s="158">
        <f>SUM(T264)</f>
        <v>2.1641791044776121E-2</v>
      </c>
      <c r="U265" s="387">
        <f>SUM(U264:X264)</f>
        <v>0.29179104477611939</v>
      </c>
      <c r="V265" s="388"/>
      <c r="W265" s="388"/>
      <c r="X265" s="389"/>
      <c r="Y265" s="387">
        <f>SUM(Y264:AA264)</f>
        <v>0.68656716417910446</v>
      </c>
      <c r="Z265" s="388"/>
      <c r="AA265" s="389"/>
      <c r="AB265" s="399"/>
      <c r="AC265" s="303" t="e">
        <f>SUM((#REF!*T265)+(#REF!*U265)+(#REF!*V265)+(#REF!*W265)+(#REF!*X265)+(#REF!*Y265)+(#REF!*Z265)+(#REF!*AA265))/(T265+U265+V265+W265+X265+Y265+Z265+AA265)</f>
        <v>#REF!</v>
      </c>
      <c r="AD265" s="232"/>
      <c r="AE265" s="222"/>
      <c r="AF265" s="80" t="s">
        <v>10</v>
      </c>
      <c r="AG265" s="156">
        <f>SUM(AG264)</f>
        <v>6.7430883344571811E-3</v>
      </c>
      <c r="AH265" s="158">
        <f>SUM(AH264)</f>
        <v>1.4160485502360081E-2</v>
      </c>
      <c r="AI265" s="238">
        <f>SUM(AI264:AL264)</f>
        <v>0.15846257585974377</v>
      </c>
      <c r="AJ265" s="239"/>
      <c r="AK265" s="239"/>
      <c r="AL265" s="240"/>
      <c r="AM265" s="238">
        <f>SUM(AM264:AO264)</f>
        <v>0.82737693863789619</v>
      </c>
      <c r="AN265" s="239"/>
      <c r="AO265" s="240"/>
      <c r="AP265" s="237"/>
      <c r="AQ265" s="280" t="e">
        <f>SUM((#REF!*AH265)+(#REF!*AI265)+(#REF!*AJ265)+(#REF!*AK265)+(#REF!*AL265)+(#REF!*AM265)+(#REF!*AN265)+(#REF!*AO265))/(AH265+AI265+AJ265+AK265+AL265+AM265+AN265+AO265)</f>
        <v>#REF!</v>
      </c>
      <c r="AR265" s="283"/>
      <c r="AT265" s="222"/>
      <c r="AU265" s="80" t="s">
        <v>10</v>
      </c>
      <c r="AV265" s="156">
        <f>SUM(AV264)</f>
        <v>7.0846617074034716E-3</v>
      </c>
      <c r="AW265" s="158">
        <f>SUM(AW264)</f>
        <v>1.7711654268508677E-2</v>
      </c>
      <c r="AX265" s="238">
        <f>SUM(AX264:BA264)</f>
        <v>0.22174991144172868</v>
      </c>
      <c r="AY265" s="239"/>
      <c r="AZ265" s="239"/>
      <c r="BA265" s="240"/>
      <c r="BB265" s="238">
        <f>SUM(BB264:BD264)</f>
        <v>0.76053843428976264</v>
      </c>
      <c r="BC265" s="239"/>
      <c r="BD265" s="240"/>
      <c r="BE265" s="237"/>
      <c r="BF265" s="280" t="e">
        <f>SUM((#REF!*AW265)+(#REF!*AX265)+(#REF!*AY265)+(#REF!*AZ265)+(#REF!*BA265)+(#REF!*BB265)+(#REF!*BC265)+(#REF!*BD265))/(AW265+AX265+AY265+AZ265+BA265+BB265+BC265+BD265)</f>
        <v>#REF!</v>
      </c>
      <c r="BG265" s="283"/>
    </row>
    <row r="266" spans="1:59" ht="21.75" customHeight="1" x14ac:dyDescent="0.2">
      <c r="A266" s="119"/>
      <c r="B266" s="119"/>
      <c r="C266" s="119"/>
      <c r="D266" s="119"/>
      <c r="E266" s="119"/>
      <c r="F266" s="119"/>
      <c r="G266" s="119"/>
      <c r="H266" s="119"/>
      <c r="I266" s="119"/>
      <c r="J266" s="119"/>
      <c r="K266" s="119"/>
      <c r="L266" s="150"/>
      <c r="M266" s="150"/>
      <c r="N266" s="150"/>
      <c r="O266" s="150"/>
      <c r="Q266" s="290" t="s">
        <v>68</v>
      </c>
      <c r="R266" s="290"/>
      <c r="S266" s="290"/>
      <c r="T266" s="290"/>
      <c r="U266" s="290"/>
      <c r="V266" s="290"/>
      <c r="W266" s="290"/>
      <c r="X266" s="290"/>
      <c r="Y266" s="290"/>
      <c r="Z266" s="290"/>
      <c r="AA266" s="290"/>
      <c r="AB266" s="290"/>
      <c r="AC266" s="290"/>
      <c r="AD266" s="290"/>
      <c r="AE266" s="290" t="s">
        <v>70</v>
      </c>
      <c r="AF266" s="290"/>
      <c r="AG266" s="290"/>
      <c r="AH266" s="290"/>
      <c r="AI266" s="290"/>
      <c r="AJ266" s="290"/>
      <c r="AK266" s="290"/>
      <c r="AL266" s="290"/>
      <c r="AM266" s="290"/>
      <c r="AN266" s="290"/>
      <c r="AO266" s="290"/>
      <c r="AP266" s="290"/>
      <c r="AQ266" s="290"/>
      <c r="AR266" s="290"/>
      <c r="AT266" s="290" t="str">
        <f t="shared" ref="AT266" si="551">$AT$156</f>
        <v>สถิติผลการเรียนของกลุ่มสาระการเรียนรู้ ปีการศึกษา 2557</v>
      </c>
      <c r="AU266" s="290"/>
      <c r="AV266" s="290"/>
      <c r="AW266" s="290"/>
      <c r="AX266" s="290"/>
      <c r="AY266" s="290"/>
      <c r="AZ266" s="290"/>
      <c r="BA266" s="290"/>
      <c r="BB266" s="290"/>
      <c r="BC266" s="290"/>
      <c r="BD266" s="290"/>
      <c r="BE266" s="290"/>
      <c r="BF266" s="290"/>
      <c r="BG266" s="290"/>
    </row>
    <row r="267" spans="1:59" ht="27" thickBot="1" x14ac:dyDescent="0.25">
      <c r="A267" s="119"/>
      <c r="B267" s="119"/>
      <c r="C267" s="119"/>
      <c r="D267" s="119"/>
      <c r="E267" s="119"/>
      <c r="F267" s="119"/>
      <c r="G267" s="119"/>
      <c r="H267" s="119"/>
      <c r="I267" s="119"/>
      <c r="J267" s="119"/>
      <c r="K267" s="119"/>
      <c r="L267" s="150"/>
      <c r="M267" s="150"/>
      <c r="N267" s="150"/>
      <c r="O267" s="150"/>
      <c r="Q267" s="242" t="s">
        <v>18</v>
      </c>
      <c r="R267" s="242"/>
      <c r="S267" s="242"/>
      <c r="T267" s="242"/>
      <c r="U267" s="242"/>
      <c r="V267" s="242"/>
      <c r="W267" s="242"/>
      <c r="X267" s="242"/>
      <c r="Y267" s="242"/>
      <c r="Z267" s="242"/>
      <c r="AA267" s="242"/>
      <c r="AB267" s="242"/>
      <c r="AC267" s="242"/>
      <c r="AD267" s="242"/>
      <c r="AE267" s="242" t="s">
        <v>18</v>
      </c>
      <c r="AF267" s="242"/>
      <c r="AG267" s="242"/>
      <c r="AH267" s="242"/>
      <c r="AI267" s="242"/>
      <c r="AJ267" s="242"/>
      <c r="AK267" s="242"/>
      <c r="AL267" s="242"/>
      <c r="AM267" s="242"/>
      <c r="AN267" s="242"/>
      <c r="AO267" s="242"/>
      <c r="AP267" s="242"/>
      <c r="AQ267" s="242"/>
      <c r="AR267" s="242"/>
      <c r="AT267" s="242" t="s">
        <v>18</v>
      </c>
      <c r="AU267" s="242"/>
      <c r="AV267" s="242"/>
      <c r="AW267" s="242"/>
      <c r="AX267" s="242"/>
      <c r="AY267" s="242"/>
      <c r="AZ267" s="242"/>
      <c r="BA267" s="242"/>
      <c r="BB267" s="242"/>
      <c r="BC267" s="242"/>
      <c r="BD267" s="242"/>
      <c r="BE267" s="242"/>
      <c r="BF267" s="242"/>
      <c r="BG267" s="242"/>
    </row>
    <row r="268" spans="1:59" ht="21.75" thickBot="1" x14ac:dyDescent="0.25">
      <c r="A268" s="119"/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50"/>
      <c r="M268" s="150"/>
      <c r="N268" s="150"/>
      <c r="O268" s="150"/>
      <c r="Q268" s="385" t="s">
        <v>8</v>
      </c>
      <c r="R268" s="383" t="s">
        <v>17</v>
      </c>
      <c r="S268" s="381" t="s">
        <v>32</v>
      </c>
      <c r="T268" s="382"/>
      <c r="U268" s="369" t="s">
        <v>76</v>
      </c>
      <c r="V268" s="265"/>
      <c r="W268" s="265"/>
      <c r="X268" s="265"/>
      <c r="Y268" s="265"/>
      <c r="Z268" s="265"/>
      <c r="AA268" s="380"/>
      <c r="AB268" s="291" t="s">
        <v>75</v>
      </c>
      <c r="AC268" s="293" t="s">
        <v>7</v>
      </c>
      <c r="AD268" s="295" t="s">
        <v>30</v>
      </c>
      <c r="AE268" s="243" t="s">
        <v>8</v>
      </c>
      <c r="AF268" s="320" t="s">
        <v>17</v>
      </c>
      <c r="AG268" s="245" t="s">
        <v>32</v>
      </c>
      <c r="AH268" s="246"/>
      <c r="AI268" s="247" t="s">
        <v>76</v>
      </c>
      <c r="AJ268" s="248"/>
      <c r="AK268" s="248"/>
      <c r="AL268" s="248"/>
      <c r="AM268" s="248"/>
      <c r="AN268" s="248"/>
      <c r="AO268" s="248"/>
      <c r="AP268" s="291" t="s">
        <v>75</v>
      </c>
      <c r="AQ268" s="293" t="s">
        <v>7</v>
      </c>
      <c r="AR268" s="295" t="s">
        <v>30</v>
      </c>
      <c r="AT268" s="243" t="s">
        <v>8</v>
      </c>
      <c r="AU268" s="320" t="s">
        <v>17</v>
      </c>
      <c r="AV268" s="245" t="s">
        <v>32</v>
      </c>
      <c r="AW268" s="246"/>
      <c r="AX268" s="247" t="s">
        <v>76</v>
      </c>
      <c r="AY268" s="248"/>
      <c r="AZ268" s="248"/>
      <c r="BA268" s="248"/>
      <c r="BB268" s="248"/>
      <c r="BC268" s="248"/>
      <c r="BD268" s="248"/>
      <c r="BE268" s="291" t="s">
        <v>75</v>
      </c>
      <c r="BF268" s="293" t="s">
        <v>7</v>
      </c>
      <c r="BG268" s="295" t="s">
        <v>30</v>
      </c>
    </row>
    <row r="269" spans="1:59" ht="20.85" customHeight="1" thickBot="1" x14ac:dyDescent="0.25">
      <c r="A269" s="119"/>
      <c r="B269" s="119"/>
      <c r="C269" s="119"/>
      <c r="D269" s="119"/>
      <c r="E269" s="119"/>
      <c r="F269" s="119"/>
      <c r="G269" s="119"/>
      <c r="H269" s="119"/>
      <c r="I269" s="119"/>
      <c r="J269" s="119"/>
      <c r="K269" s="119"/>
      <c r="L269" s="150"/>
      <c r="M269" s="150"/>
      <c r="N269" s="150"/>
      <c r="O269" s="150"/>
      <c r="Q269" s="386"/>
      <c r="R269" s="384"/>
      <c r="S269" s="47" t="s">
        <v>9</v>
      </c>
      <c r="T269" s="48">
        <v>0</v>
      </c>
      <c r="U269" s="13">
        <v>1</v>
      </c>
      <c r="V269" s="11">
        <v>1.5</v>
      </c>
      <c r="W269" s="11">
        <v>2</v>
      </c>
      <c r="X269" s="12">
        <v>2.5</v>
      </c>
      <c r="Y269" s="13">
        <v>3</v>
      </c>
      <c r="Z269" s="11">
        <v>3.5</v>
      </c>
      <c r="AA269" s="12">
        <v>4</v>
      </c>
      <c r="AB269" s="292"/>
      <c r="AC269" s="294"/>
      <c r="AD269" s="296"/>
      <c r="AE269" s="244"/>
      <c r="AF269" s="321"/>
      <c r="AG269" s="47" t="s">
        <v>9</v>
      </c>
      <c r="AH269" s="48">
        <v>0</v>
      </c>
      <c r="AI269" s="13">
        <v>1</v>
      </c>
      <c r="AJ269" s="11">
        <v>1.5</v>
      </c>
      <c r="AK269" s="11">
        <v>2</v>
      </c>
      <c r="AL269" s="12">
        <v>2.5</v>
      </c>
      <c r="AM269" s="13">
        <v>3</v>
      </c>
      <c r="AN269" s="11">
        <v>3.5</v>
      </c>
      <c r="AO269" s="12">
        <v>4</v>
      </c>
      <c r="AP269" s="292"/>
      <c r="AQ269" s="294"/>
      <c r="AR269" s="296"/>
      <c r="AT269" s="244"/>
      <c r="AU269" s="321"/>
      <c r="AV269" s="47" t="s">
        <v>9</v>
      </c>
      <c r="AW269" s="48">
        <v>0</v>
      </c>
      <c r="AX269" s="13">
        <v>1</v>
      </c>
      <c r="AY269" s="11">
        <v>1.5</v>
      </c>
      <c r="AZ269" s="11">
        <v>2</v>
      </c>
      <c r="BA269" s="12">
        <v>2.5</v>
      </c>
      <c r="BB269" s="13">
        <v>3</v>
      </c>
      <c r="BC269" s="11">
        <v>3.5</v>
      </c>
      <c r="BD269" s="12">
        <v>4</v>
      </c>
      <c r="BE269" s="292"/>
      <c r="BF269" s="294"/>
      <c r="BG269" s="296"/>
    </row>
    <row r="270" spans="1:59" ht="20.85" customHeight="1" x14ac:dyDescent="0.2">
      <c r="A270" s="119"/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50"/>
      <c r="M270" s="150"/>
      <c r="N270" s="150"/>
      <c r="O270" s="150"/>
      <c r="Q270" s="395" t="s">
        <v>5</v>
      </c>
      <c r="R270" s="65" t="s">
        <v>12</v>
      </c>
      <c r="S270" s="14">
        <f t="shared" ref="S270:AA270" si="552">S10</f>
        <v>1</v>
      </c>
      <c r="T270" s="15">
        <f t="shared" si="552"/>
        <v>1</v>
      </c>
      <c r="U270" s="14">
        <f t="shared" si="552"/>
        <v>1</v>
      </c>
      <c r="V270" s="17">
        <f t="shared" si="552"/>
        <v>0</v>
      </c>
      <c r="W270" s="17">
        <f t="shared" si="552"/>
        <v>2</v>
      </c>
      <c r="X270" s="15">
        <f t="shared" si="552"/>
        <v>27</v>
      </c>
      <c r="Y270" s="14">
        <f t="shared" si="552"/>
        <v>15</v>
      </c>
      <c r="Z270" s="17">
        <f t="shared" si="552"/>
        <v>50</v>
      </c>
      <c r="AA270" s="15">
        <f t="shared" si="552"/>
        <v>51</v>
      </c>
      <c r="AB270" s="16">
        <f t="shared" ref="AB270:AB272" si="553">SUM(S270:AA270)</f>
        <v>148</v>
      </c>
      <c r="AC270" s="42">
        <f>SUM((T269*T270)+(U269*U270)+(V269*V270)+(W269*W270)+(X269*X270)+(Y269*Y270)+(Z269*Z270)+(AA269*AA270))/(T270+U270+V270+W270+X270+Y270+Z270+AA270)</f>
        <v>3.3775510204081631</v>
      </c>
      <c r="AD270" s="74">
        <f>SUM(AC270/4*100)</f>
        <v>84.438775510204081</v>
      </c>
      <c r="AE270" s="221" t="s">
        <v>5</v>
      </c>
      <c r="AF270" s="60" t="s">
        <v>12</v>
      </c>
      <c r="AG270" s="14">
        <f t="shared" ref="AG270:AO270" si="554">AG10</f>
        <v>1</v>
      </c>
      <c r="AH270" s="15">
        <f t="shared" si="554"/>
        <v>1</v>
      </c>
      <c r="AI270" s="14">
        <f t="shared" si="554"/>
        <v>32</v>
      </c>
      <c r="AJ270" s="17">
        <f t="shared" si="554"/>
        <v>23</v>
      </c>
      <c r="AK270" s="17">
        <f t="shared" si="554"/>
        <v>39</v>
      </c>
      <c r="AL270" s="15">
        <f t="shared" si="554"/>
        <v>30</v>
      </c>
      <c r="AM270" s="14">
        <f t="shared" si="554"/>
        <v>37</v>
      </c>
      <c r="AN270" s="17">
        <f t="shared" si="554"/>
        <v>54</v>
      </c>
      <c r="AO270" s="15">
        <f t="shared" si="554"/>
        <v>73</v>
      </c>
      <c r="AP270" s="16">
        <f t="shared" ref="AP270:AP272" si="555">SUM(AG270:AO270)</f>
        <v>290</v>
      </c>
      <c r="AQ270" s="42">
        <f>SUM((AH269*AH270)+(AI269*AI270)+(AJ269*AJ270)+(AK269*AK270)+(AL269*AL270)+(AM269*AM270)+(AN269*AN270)+(AO269*AO270))/(AH270+AI270+AJ270+AK270+AL270+AM270+AN270+AO270)</f>
        <v>2.8079584775086506</v>
      </c>
      <c r="AR270" s="74">
        <f>SUM(AQ270/4*100)</f>
        <v>70.198961937716263</v>
      </c>
      <c r="AT270" s="221" t="s">
        <v>5</v>
      </c>
      <c r="AU270" s="60" t="s">
        <v>12</v>
      </c>
      <c r="AV270" s="14">
        <f t="shared" ref="AV270:BD272" si="556">SUM(S270+AG270)</f>
        <v>2</v>
      </c>
      <c r="AW270" s="15">
        <f t="shared" si="556"/>
        <v>2</v>
      </c>
      <c r="AX270" s="14">
        <f t="shared" si="556"/>
        <v>33</v>
      </c>
      <c r="AY270" s="17">
        <f t="shared" si="556"/>
        <v>23</v>
      </c>
      <c r="AZ270" s="17">
        <f t="shared" si="556"/>
        <v>41</v>
      </c>
      <c r="BA270" s="15">
        <f t="shared" si="556"/>
        <v>57</v>
      </c>
      <c r="BB270" s="14">
        <f t="shared" si="556"/>
        <v>52</v>
      </c>
      <c r="BC270" s="17">
        <f t="shared" si="556"/>
        <v>104</v>
      </c>
      <c r="BD270" s="15">
        <f t="shared" si="556"/>
        <v>124</v>
      </c>
      <c r="BE270" s="16">
        <f t="shared" ref="BE270:BE272" si="557">SUM(AV270:BD270)</f>
        <v>438</v>
      </c>
      <c r="BF270" s="42">
        <f>SUM((AW269*AW270)+(AX269*AX270)+(AY269*AY270)+(AZ269*AZ270)+(BA269*BA270)+(BB269*BB270)+(BC269*BC270)+(BD269*BD270))/(AW270+AX270+AY270+AZ270+BA270+BB270+BC270+BD270)</f>
        <v>3</v>
      </c>
      <c r="BG270" s="74">
        <f>SUM(BF270/4*100)</f>
        <v>75</v>
      </c>
    </row>
    <row r="271" spans="1:59" ht="21.75" customHeight="1" x14ac:dyDescent="0.2">
      <c r="A271" s="119"/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50"/>
      <c r="M271" s="150"/>
      <c r="N271" s="150"/>
      <c r="O271" s="150"/>
      <c r="Q271" s="396"/>
      <c r="R271" s="66" t="s">
        <v>13</v>
      </c>
      <c r="S271" s="18">
        <f t="shared" ref="S271:AA271" si="558">S32</f>
        <v>1</v>
      </c>
      <c r="T271" s="19">
        <f t="shared" si="558"/>
        <v>7</v>
      </c>
      <c r="U271" s="18">
        <f t="shared" si="558"/>
        <v>4</v>
      </c>
      <c r="V271" s="38">
        <f t="shared" si="558"/>
        <v>4</v>
      </c>
      <c r="W271" s="38">
        <f t="shared" si="558"/>
        <v>8</v>
      </c>
      <c r="X271" s="19">
        <f t="shared" si="558"/>
        <v>7</v>
      </c>
      <c r="Y271" s="18">
        <f t="shared" si="558"/>
        <v>29</v>
      </c>
      <c r="Z271" s="38">
        <f t="shared" si="558"/>
        <v>35</v>
      </c>
      <c r="AA271" s="19">
        <f t="shared" si="558"/>
        <v>135</v>
      </c>
      <c r="AB271" s="46">
        <f t="shared" si="553"/>
        <v>230</v>
      </c>
      <c r="AC271" s="43">
        <f>SUM((T269*T271)+(U269*U271)+(V269*V271)+(W269*W271)+(X269*X271)+(Y269*Y271)+(Z269*Z271)+(AA269*AA271))/(T271+U271+V271+W271+X271+Y271+Z271+AA271)</f>
        <v>3.462882096069869</v>
      </c>
      <c r="AD271" s="69">
        <f t="shared" ref="AD271:AD272" si="559">SUM(AC271/4*100)</f>
        <v>86.572052401746731</v>
      </c>
      <c r="AE271" s="221"/>
      <c r="AF271" s="61" t="s">
        <v>13</v>
      </c>
      <c r="AG271" s="18">
        <f t="shared" ref="AG271:AO271" si="560">AG32</f>
        <v>0</v>
      </c>
      <c r="AH271" s="19">
        <f t="shared" si="560"/>
        <v>0</v>
      </c>
      <c r="AI271" s="18">
        <f t="shared" si="560"/>
        <v>0</v>
      </c>
      <c r="AJ271" s="38">
        <f t="shared" si="560"/>
        <v>2</v>
      </c>
      <c r="AK271" s="38">
        <f t="shared" si="560"/>
        <v>3</v>
      </c>
      <c r="AL271" s="19">
        <f t="shared" si="560"/>
        <v>12</v>
      </c>
      <c r="AM271" s="18">
        <f t="shared" si="560"/>
        <v>30</v>
      </c>
      <c r="AN271" s="38">
        <f t="shared" si="560"/>
        <v>41</v>
      </c>
      <c r="AO271" s="19">
        <f t="shared" si="560"/>
        <v>20</v>
      </c>
      <c r="AP271" s="46">
        <f t="shared" si="555"/>
        <v>108</v>
      </c>
      <c r="AQ271" s="43">
        <f>SUM((AH269*AH271)+(AI269*AI271)+(AJ269*AJ271)+(AK269*AK271)+(AL269*AL271)+(AM269*AM271)+(AN269*AN271)+(AO269*AO271))/(AH271+AI271+AJ271+AK271+AL271+AM271+AN271+AO271)</f>
        <v>3.2638888888888888</v>
      </c>
      <c r="AR271" s="69">
        <f t="shared" ref="AR271:AR272" si="561">SUM(AQ271/4*100)</f>
        <v>81.597222222222214</v>
      </c>
      <c r="AT271" s="221"/>
      <c r="AU271" s="61" t="s">
        <v>13</v>
      </c>
      <c r="AV271" s="18">
        <f t="shared" si="556"/>
        <v>1</v>
      </c>
      <c r="AW271" s="19">
        <f t="shared" si="556"/>
        <v>7</v>
      </c>
      <c r="AX271" s="18">
        <f t="shared" si="556"/>
        <v>4</v>
      </c>
      <c r="AY271" s="38">
        <f t="shared" si="556"/>
        <v>6</v>
      </c>
      <c r="AZ271" s="38">
        <f t="shared" si="556"/>
        <v>11</v>
      </c>
      <c r="BA271" s="19">
        <f t="shared" si="556"/>
        <v>19</v>
      </c>
      <c r="BB271" s="18">
        <f t="shared" si="556"/>
        <v>59</v>
      </c>
      <c r="BC271" s="38">
        <f t="shared" si="556"/>
        <v>76</v>
      </c>
      <c r="BD271" s="19">
        <f t="shared" si="556"/>
        <v>155</v>
      </c>
      <c r="BE271" s="46">
        <f t="shared" si="557"/>
        <v>338</v>
      </c>
      <c r="BF271" s="43">
        <f>SUM((AW269*AW271)+(AX269*AX271)+(AY269*AY271)+(AZ269*AZ271)+(BA269*BA271)+(BB269*BB271)+(BC269*BC271)+(BD269*BD271))/(AW271+AX271+AY271+AZ271+BA271+BB271+BC271+BD271)</f>
        <v>3.3991097922848663</v>
      </c>
      <c r="BG271" s="69">
        <f t="shared" ref="BG271:BG279" si="562">SUM(BF271/4*100)</f>
        <v>84.977744807121653</v>
      </c>
    </row>
    <row r="272" spans="1:59" ht="21.75" customHeight="1" thickBot="1" x14ac:dyDescent="0.25">
      <c r="A272" s="119"/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50"/>
      <c r="M272" s="150"/>
      <c r="N272" s="150"/>
      <c r="O272" s="150"/>
      <c r="Q272" s="396"/>
      <c r="R272" s="196" t="s">
        <v>0</v>
      </c>
      <c r="S272" s="24">
        <f t="shared" ref="S272:AA272" si="563">S54</f>
        <v>2</v>
      </c>
      <c r="T272" s="25">
        <f t="shared" si="563"/>
        <v>0</v>
      </c>
      <c r="U272" s="24">
        <f t="shared" si="563"/>
        <v>19</v>
      </c>
      <c r="V272" s="26">
        <f t="shared" si="563"/>
        <v>10</v>
      </c>
      <c r="W272" s="26">
        <f t="shared" si="563"/>
        <v>13</v>
      </c>
      <c r="X272" s="25">
        <f t="shared" si="563"/>
        <v>60</v>
      </c>
      <c r="Y272" s="24">
        <f t="shared" si="563"/>
        <v>30</v>
      </c>
      <c r="Z272" s="26">
        <f t="shared" si="563"/>
        <v>52</v>
      </c>
      <c r="AA272" s="25">
        <f t="shared" si="563"/>
        <v>46</v>
      </c>
      <c r="AB272" s="27">
        <f t="shared" si="553"/>
        <v>232</v>
      </c>
      <c r="AC272" s="43">
        <f>SUM((T269*T272)+(U269*U272)+(V269*V272)+(W269*W272)+(X269*X272)+(Y269*Y272)+(Z269*Z272)+(AA269*AA272))/(T272+U272+V272+W272+X272+Y272+Z272+AA272)</f>
        <v>2.8956521739130436</v>
      </c>
      <c r="AD272" s="73">
        <f t="shared" si="559"/>
        <v>72.391304347826093</v>
      </c>
      <c r="AE272" s="221"/>
      <c r="AF272" s="62" t="s">
        <v>0</v>
      </c>
      <c r="AG272" s="24">
        <f t="shared" ref="AG272:AO272" si="564">AG54</f>
        <v>2</v>
      </c>
      <c r="AH272" s="25">
        <f t="shared" si="564"/>
        <v>0</v>
      </c>
      <c r="AI272" s="24">
        <f t="shared" si="564"/>
        <v>25</v>
      </c>
      <c r="AJ272" s="26">
        <f t="shared" si="564"/>
        <v>5</v>
      </c>
      <c r="AK272" s="26">
        <f t="shared" si="564"/>
        <v>4</v>
      </c>
      <c r="AL272" s="25">
        <f t="shared" si="564"/>
        <v>12</v>
      </c>
      <c r="AM272" s="24">
        <f t="shared" si="564"/>
        <v>35</v>
      </c>
      <c r="AN272" s="26">
        <f t="shared" si="564"/>
        <v>43</v>
      </c>
      <c r="AO272" s="25">
        <f t="shared" si="564"/>
        <v>106</v>
      </c>
      <c r="AP272" s="27">
        <f t="shared" si="555"/>
        <v>232</v>
      </c>
      <c r="AQ272" s="43">
        <f>SUM((AH269*AH272)+(AI269*AI272)+(AJ269*AJ272)+(AK269*AK272)+(AL269*AL272)+(AM269*AM272)+(AN269*AN272)+(AO269*AO272))/(AH272+AI272+AJ272+AK272+AL272+AM272+AN272+AO272)</f>
        <v>3.2608695652173911</v>
      </c>
      <c r="AR272" s="73">
        <f t="shared" si="561"/>
        <v>81.521739130434781</v>
      </c>
      <c r="AT272" s="221"/>
      <c r="AU272" s="62" t="s">
        <v>0</v>
      </c>
      <c r="AV272" s="24">
        <f t="shared" si="556"/>
        <v>4</v>
      </c>
      <c r="AW272" s="25">
        <f t="shared" si="556"/>
        <v>0</v>
      </c>
      <c r="AX272" s="24">
        <f t="shared" si="556"/>
        <v>44</v>
      </c>
      <c r="AY272" s="26">
        <f t="shared" si="556"/>
        <v>15</v>
      </c>
      <c r="AZ272" s="26">
        <f t="shared" si="556"/>
        <v>17</v>
      </c>
      <c r="BA272" s="25">
        <f t="shared" si="556"/>
        <v>72</v>
      </c>
      <c r="BB272" s="24">
        <f t="shared" si="556"/>
        <v>65</v>
      </c>
      <c r="BC272" s="26">
        <f t="shared" si="556"/>
        <v>95</v>
      </c>
      <c r="BD272" s="25">
        <f t="shared" si="556"/>
        <v>152</v>
      </c>
      <c r="BE272" s="27">
        <f t="shared" si="557"/>
        <v>464</v>
      </c>
      <c r="BF272" s="43">
        <f>SUM((AW269*AW272)+(AX269*AX272)+(AY269*AY272)+(AZ269*AZ272)+(BA269*BA272)+(BB269*BB272)+(BC269*BC272)+(BD269*BD272))/(AW272+AX272+AY272+AZ272+BA272+BB272+BC272+BD272)</f>
        <v>3.0782608695652174</v>
      </c>
      <c r="BG272" s="73">
        <f t="shared" si="562"/>
        <v>76.956521739130437</v>
      </c>
    </row>
    <row r="273" spans="1:59" ht="21.75" customHeight="1" x14ac:dyDescent="0.2">
      <c r="A273" s="119"/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50"/>
      <c r="M273" s="150"/>
      <c r="N273" s="150"/>
      <c r="O273" s="150"/>
      <c r="Q273" s="396"/>
      <c r="R273" s="304" t="s">
        <v>6</v>
      </c>
      <c r="S273" s="24">
        <f>SUM(S270:S272)</f>
        <v>4</v>
      </c>
      <c r="T273" s="25">
        <f t="shared" ref="T273:AB273" si="565">SUM(T270:T272)</f>
        <v>8</v>
      </c>
      <c r="U273" s="24">
        <f t="shared" si="565"/>
        <v>24</v>
      </c>
      <c r="V273" s="26">
        <f t="shared" si="565"/>
        <v>14</v>
      </c>
      <c r="W273" s="26">
        <f t="shared" si="565"/>
        <v>23</v>
      </c>
      <c r="X273" s="25">
        <f t="shared" si="565"/>
        <v>94</v>
      </c>
      <c r="Y273" s="24">
        <f t="shared" si="565"/>
        <v>74</v>
      </c>
      <c r="Z273" s="26">
        <f t="shared" si="565"/>
        <v>137</v>
      </c>
      <c r="AA273" s="25">
        <f t="shared" si="565"/>
        <v>232</v>
      </c>
      <c r="AB273" s="287">
        <f t="shared" si="565"/>
        <v>610</v>
      </c>
      <c r="AC273" s="301">
        <f>SUM((T269*T273)+(U269*U273)+(V269*V273)+(W269*W273)+(X269*X273)+(Y269*Y273)+(Z269*Z273)+(AA269*AA273))/(T273+U273+V273+W273+X273+Y273+Z273+AA273)</f>
        <v>3.2268976897689767</v>
      </c>
      <c r="AD273" s="230">
        <f>SUM(AC273/4*100)</f>
        <v>80.672442244224413</v>
      </c>
      <c r="AE273" s="221"/>
      <c r="AF273" s="331" t="s">
        <v>6</v>
      </c>
      <c r="AG273" s="24">
        <f>SUM(AG270:AG272)</f>
        <v>3</v>
      </c>
      <c r="AH273" s="25">
        <f t="shared" ref="AH273:AP273" si="566">SUM(AH270:AH272)</f>
        <v>1</v>
      </c>
      <c r="AI273" s="24">
        <f t="shared" si="566"/>
        <v>57</v>
      </c>
      <c r="AJ273" s="26">
        <f t="shared" si="566"/>
        <v>30</v>
      </c>
      <c r="AK273" s="26">
        <f t="shared" si="566"/>
        <v>46</v>
      </c>
      <c r="AL273" s="25">
        <f t="shared" si="566"/>
        <v>54</v>
      </c>
      <c r="AM273" s="24">
        <f t="shared" si="566"/>
        <v>102</v>
      </c>
      <c r="AN273" s="26">
        <f t="shared" si="566"/>
        <v>138</v>
      </c>
      <c r="AO273" s="25">
        <f t="shared" si="566"/>
        <v>199</v>
      </c>
      <c r="AP273" s="287">
        <f t="shared" si="566"/>
        <v>630</v>
      </c>
      <c r="AQ273" s="279">
        <f>SUM((AH269*AH273)+(AI269*AI273)+(AJ269*AJ273)+(AK269*AK273)+(AL269*AL273)+(AM269*AM273)+(AN269*AN273)+(AO269*AO273))/(AH273+AI273+AJ273+AK273+AL273+AM273+AN273+AO273)</f>
        <v>3.0526315789473686</v>
      </c>
      <c r="AR273" s="231">
        <f>SUM(AQ273/4*100)</f>
        <v>76.31578947368422</v>
      </c>
      <c r="AT273" s="221"/>
      <c r="AU273" s="331" t="s">
        <v>6</v>
      </c>
      <c r="AV273" s="24">
        <f>SUM(AV270:AV272)</f>
        <v>7</v>
      </c>
      <c r="AW273" s="25">
        <f t="shared" ref="AW273" si="567">SUM(AW270:AW272)</f>
        <v>9</v>
      </c>
      <c r="AX273" s="24">
        <f t="shared" ref="AX273" si="568">SUM(AX270:AX272)</f>
        <v>81</v>
      </c>
      <c r="AY273" s="26">
        <f t="shared" ref="AY273" si="569">SUM(AY270:AY272)</f>
        <v>44</v>
      </c>
      <c r="AZ273" s="26">
        <f t="shared" ref="AZ273" si="570">SUM(AZ270:AZ272)</f>
        <v>69</v>
      </c>
      <c r="BA273" s="25">
        <f t="shared" ref="BA273" si="571">SUM(BA270:BA272)</f>
        <v>148</v>
      </c>
      <c r="BB273" s="24">
        <f t="shared" ref="BB273" si="572">SUM(BB270:BB272)</f>
        <v>176</v>
      </c>
      <c r="BC273" s="26">
        <f t="shared" ref="BC273" si="573">SUM(BC270:BC272)</f>
        <v>275</v>
      </c>
      <c r="BD273" s="25">
        <f t="shared" ref="BD273" si="574">SUM(BD270:BD272)</f>
        <v>431</v>
      </c>
      <c r="BE273" s="287">
        <f t="shared" ref="BE273" si="575">SUM(BE270:BE272)</f>
        <v>1240</v>
      </c>
      <c r="BF273" s="279">
        <f>SUM((AW269*AW273)+(AX269*AX273)+(AY269*AY273)+(AZ269*AZ273)+(BA269*BA273)+(BB269*BB273)+(BC269*BC273)+(BD269*BD273))/(AW273+AX273+AY273+AZ273+BA273+BB273+BC273+BD273)</f>
        <v>3.1382806163828061</v>
      </c>
      <c r="BG273" s="231">
        <f>SUM(BF273/4*100)</f>
        <v>78.457015409570147</v>
      </c>
    </row>
    <row r="274" spans="1:59" ht="21.75" customHeight="1" x14ac:dyDescent="0.2">
      <c r="A274" s="119"/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50"/>
      <c r="M274" s="150"/>
      <c r="N274" s="150"/>
      <c r="O274" s="150"/>
      <c r="Q274" s="396"/>
      <c r="R274" s="224"/>
      <c r="S274" s="233">
        <f>SUM(S273+T273)</f>
        <v>12</v>
      </c>
      <c r="T274" s="234"/>
      <c r="U274" s="233">
        <f>SUM(U273+V273+W273+X273)</f>
        <v>155</v>
      </c>
      <c r="V274" s="235"/>
      <c r="W274" s="235"/>
      <c r="X274" s="234"/>
      <c r="Y274" s="233">
        <f>SUM(Y273+Z273+AA273)</f>
        <v>443</v>
      </c>
      <c r="Z274" s="235"/>
      <c r="AA274" s="234"/>
      <c r="AB274" s="288"/>
      <c r="AC274" s="302"/>
      <c r="AD274" s="231"/>
      <c r="AE274" s="221"/>
      <c r="AF274" s="332"/>
      <c r="AG274" s="233">
        <f>SUM(AG273+AH273)</f>
        <v>4</v>
      </c>
      <c r="AH274" s="234"/>
      <c r="AI274" s="233">
        <f>SUM(AI273+AJ273+AK273+AL273)</f>
        <v>187</v>
      </c>
      <c r="AJ274" s="235"/>
      <c r="AK274" s="235"/>
      <c r="AL274" s="234"/>
      <c r="AM274" s="233">
        <f>SUM(AM273+AN273+AO273)</f>
        <v>439</v>
      </c>
      <c r="AN274" s="235"/>
      <c r="AO274" s="234"/>
      <c r="AP274" s="288"/>
      <c r="AQ274" s="279"/>
      <c r="AR274" s="231"/>
      <c r="AT274" s="221"/>
      <c r="AU274" s="332"/>
      <c r="AV274" s="233">
        <f>SUM(AV273+AW273)</f>
        <v>16</v>
      </c>
      <c r="AW274" s="234"/>
      <c r="AX274" s="233">
        <f>SUM(AX273+AY273+AZ273+BA273)</f>
        <v>342</v>
      </c>
      <c r="AY274" s="235"/>
      <c r="AZ274" s="235"/>
      <c r="BA274" s="234"/>
      <c r="BB274" s="233">
        <f>SUM(BB273+BC273+BD273)</f>
        <v>882</v>
      </c>
      <c r="BC274" s="235"/>
      <c r="BD274" s="234"/>
      <c r="BE274" s="288"/>
      <c r="BF274" s="279"/>
      <c r="BG274" s="231"/>
    </row>
    <row r="275" spans="1:59" ht="21.75" customHeight="1" x14ac:dyDescent="0.2">
      <c r="A275" s="119"/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50"/>
      <c r="M275" s="150"/>
      <c r="N275" s="150"/>
      <c r="O275" s="150"/>
      <c r="Q275" s="396"/>
      <c r="R275" s="196" t="s">
        <v>7</v>
      </c>
      <c r="S275" s="49">
        <f>SUM(S273/((AB273)-(S273)))</f>
        <v>6.6006600660066007E-3</v>
      </c>
      <c r="T275" s="50">
        <f>SUM(T273/((AB273)-(S273)))</f>
        <v>1.3201320132013201E-2</v>
      </c>
      <c r="U275" s="49">
        <f>SUM(U273/((AB273)-(S273)))</f>
        <v>3.9603960396039604E-2</v>
      </c>
      <c r="V275" s="39">
        <f>SUM(V273/((AB273)-(S273)))</f>
        <v>2.3102310231023101E-2</v>
      </c>
      <c r="W275" s="39">
        <f>SUM(W273/((AB273)-(S273)))</f>
        <v>3.7953795379537955E-2</v>
      </c>
      <c r="X275" s="50">
        <f>SUM(X273/((AB273)-(S273)))</f>
        <v>0.15511551155115511</v>
      </c>
      <c r="Y275" s="49">
        <f>SUM(Y273/((AB273)-(S273)))</f>
        <v>0.12211221122112212</v>
      </c>
      <c r="Z275" s="39">
        <f>SUM(Z273/((AB273)-(S273)))</f>
        <v>0.22607260726072606</v>
      </c>
      <c r="AA275" s="50">
        <f>SUM(AA273/((AB273)-(S273)))</f>
        <v>0.38283828382838286</v>
      </c>
      <c r="AB275" s="398">
        <f>SUM(T276+U276+Y276)</f>
        <v>1</v>
      </c>
      <c r="AC275" s="302" t="e">
        <f t="shared" ref="AC275" si="576">SUM((#REF!*T275)+(#REF!*U275)+(#REF!*V275)+(#REF!*W275)+(#REF!*X275)+(#REF!*Y275)+(#REF!*Z275)+(#REF!*AA275))/(T275+U275+V275+W275+X275+Y275+Z275+AA275)</f>
        <v>#REF!</v>
      </c>
      <c r="AD275" s="231"/>
      <c r="AE275" s="221"/>
      <c r="AF275" s="62" t="s">
        <v>7</v>
      </c>
      <c r="AG275" s="49">
        <f>SUM(AG273/((AP273)-(AG273)))</f>
        <v>4.7846889952153108E-3</v>
      </c>
      <c r="AH275" s="50">
        <f>SUM(AH273/((AP273)-(AG273)))</f>
        <v>1.594896331738437E-3</v>
      </c>
      <c r="AI275" s="49">
        <f>SUM(AI273/((AP273)-(AG273)))</f>
        <v>9.0909090909090912E-2</v>
      </c>
      <c r="AJ275" s="39">
        <f>SUM(AJ273/((AP273)-(AG273)))</f>
        <v>4.784688995215311E-2</v>
      </c>
      <c r="AK275" s="39">
        <f>SUM(AK273/((AP273)-(AG273)))</f>
        <v>7.3365231259968106E-2</v>
      </c>
      <c r="AL275" s="50">
        <f>SUM(AL273/((AP273)-(AG273)))</f>
        <v>8.6124401913875603E-2</v>
      </c>
      <c r="AM275" s="49">
        <f>SUM(AM273/((AP273)-(AG273)))</f>
        <v>0.16267942583732056</v>
      </c>
      <c r="AN275" s="39">
        <f>SUM(AN273/((AP273)-(AG273)))</f>
        <v>0.22009569377990432</v>
      </c>
      <c r="AO275" s="50">
        <f>SUM(AO273/((AP273)-(AG273)))</f>
        <v>0.31738437001594894</v>
      </c>
      <c r="AP275" s="236">
        <f>SUM(AH276+AI276+AM276)</f>
        <v>1</v>
      </c>
      <c r="AQ275" s="279" t="e">
        <f t="shared" ref="AQ275" si="577">SUM((#REF!*AH275)+(#REF!*AI275)+(#REF!*AJ275)+(#REF!*AK275)+(#REF!*AL275)+(#REF!*AM275)+(#REF!*AN275)+(#REF!*AO275))/(AH275+AI275+AJ275+AK275+AL275+AM275+AN275+AO275)</f>
        <v>#REF!</v>
      </c>
      <c r="AR275" s="231"/>
      <c r="AT275" s="221"/>
      <c r="AU275" s="62" t="s">
        <v>7</v>
      </c>
      <c r="AV275" s="49">
        <f>SUM(AV273/((BE273)-(AV273)))</f>
        <v>5.6772100567721003E-3</v>
      </c>
      <c r="AW275" s="50">
        <f>SUM(AW273/((BE273)-(AV273)))</f>
        <v>7.2992700729927005E-3</v>
      </c>
      <c r="AX275" s="49">
        <f>SUM(AX273/((BE273)-(AV273)))</f>
        <v>6.569343065693431E-2</v>
      </c>
      <c r="AY275" s="39">
        <f>SUM(AY273/((BE273)-(AV273)))</f>
        <v>3.5685320356853206E-2</v>
      </c>
      <c r="AZ275" s="39">
        <f>SUM(AZ273/((BE273)-(AV273)))</f>
        <v>5.5961070559610707E-2</v>
      </c>
      <c r="BA275" s="50">
        <f>SUM(BA273/((BE273)-(AV273)))</f>
        <v>0.12003244120032441</v>
      </c>
      <c r="BB275" s="49">
        <f>SUM(BB273/((BE273)-(AV273)))</f>
        <v>0.14274128142741282</v>
      </c>
      <c r="BC275" s="39">
        <f>SUM(BC273/((BE273)-(AV273)))</f>
        <v>0.22303325223033252</v>
      </c>
      <c r="BD275" s="50">
        <f>SUM(BD273/((BE273)-(AV273)))</f>
        <v>0.34955393349553932</v>
      </c>
      <c r="BE275" s="236">
        <f>SUM(AW276+AX276+BB276)</f>
        <v>1</v>
      </c>
      <c r="BF275" s="279" t="e">
        <f t="shared" ref="BF275" si="578">SUM((#REF!*AW275)+(#REF!*AX275)+(#REF!*AY275)+(#REF!*AZ275)+(#REF!*BA275)+(#REF!*BB275)+(#REF!*BC275)+(#REF!*BD275))/(AW275+AX275+AY275+AZ275+BA275+BB275+BC275+BD275)</f>
        <v>#REF!</v>
      </c>
      <c r="BG275" s="231"/>
    </row>
    <row r="276" spans="1:59" ht="21.75" customHeight="1" thickBot="1" x14ac:dyDescent="0.25">
      <c r="A276" s="119"/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50"/>
      <c r="M276" s="150"/>
      <c r="N276" s="150"/>
      <c r="O276" s="150"/>
      <c r="Q276" s="396"/>
      <c r="R276" s="126" t="s">
        <v>10</v>
      </c>
      <c r="S276" s="197">
        <f>SUM(S275)</f>
        <v>6.6006600660066007E-3</v>
      </c>
      <c r="T276" s="158">
        <f>SUM(T275)</f>
        <v>1.3201320132013201E-2</v>
      </c>
      <c r="U276" s="387">
        <f>SUM(U275:X275)</f>
        <v>0.25577557755775576</v>
      </c>
      <c r="V276" s="388"/>
      <c r="W276" s="388"/>
      <c r="X276" s="389"/>
      <c r="Y276" s="387">
        <f>SUM(Y275:AA275)</f>
        <v>0.73102310231023104</v>
      </c>
      <c r="Z276" s="388"/>
      <c r="AA276" s="389"/>
      <c r="AB276" s="399"/>
      <c r="AC276" s="303" t="e">
        <f>SUM((#REF!*T276)+(#REF!*U276)+(#REF!*V276)+(#REF!*W276)+(#REF!*X276)+(#REF!*Y276)+(#REF!*Z276)+(#REF!*AA276))/(T276+U276+V276+W276+X276+Y276+Z276+AA276)</f>
        <v>#REF!</v>
      </c>
      <c r="AD276" s="232"/>
      <c r="AE276" s="221"/>
      <c r="AF276" s="64" t="s">
        <v>10</v>
      </c>
      <c r="AG276" s="156">
        <f>SUM(AG275)</f>
        <v>4.7846889952153108E-3</v>
      </c>
      <c r="AH276" s="158">
        <f>SUM(AH275)</f>
        <v>1.594896331738437E-3</v>
      </c>
      <c r="AI276" s="238">
        <f>SUM(AI275:AL275)</f>
        <v>0.29824561403508776</v>
      </c>
      <c r="AJ276" s="239"/>
      <c r="AK276" s="239"/>
      <c r="AL276" s="240"/>
      <c r="AM276" s="238">
        <f>SUM(AM275:AO275)</f>
        <v>0.70015948963317376</v>
      </c>
      <c r="AN276" s="239"/>
      <c r="AO276" s="240"/>
      <c r="AP276" s="237"/>
      <c r="AQ276" s="280" t="e">
        <f>SUM((#REF!*AH276)+(#REF!*AI276)+(#REF!*AJ276)+(#REF!*AK276)+(#REF!*AL276)+(#REF!*AM276)+(#REF!*AN276)+(#REF!*AO276))/(AH276+AI276+AJ276+AK276+AL276+AM276+AN276+AO276)</f>
        <v>#REF!</v>
      </c>
      <c r="AR276" s="231"/>
      <c r="AT276" s="221"/>
      <c r="AU276" s="64" t="s">
        <v>10</v>
      </c>
      <c r="AV276" s="156">
        <f>SUM(AV275)</f>
        <v>5.6772100567721003E-3</v>
      </c>
      <c r="AW276" s="158">
        <f>SUM(AW275)</f>
        <v>7.2992700729927005E-3</v>
      </c>
      <c r="AX276" s="238">
        <f>SUM(AX275:BA275)</f>
        <v>0.27737226277372262</v>
      </c>
      <c r="AY276" s="239"/>
      <c r="AZ276" s="239"/>
      <c r="BA276" s="240"/>
      <c r="BB276" s="238">
        <f>SUM(BB275:BD275)</f>
        <v>0.71532846715328469</v>
      </c>
      <c r="BC276" s="239"/>
      <c r="BD276" s="240"/>
      <c r="BE276" s="237"/>
      <c r="BF276" s="280" t="e">
        <f>SUM((#REF!*AW276)+(#REF!*AX276)+(#REF!*AY276)+(#REF!*AZ276)+(#REF!*BA276)+(#REF!*BB276)+(#REF!*BC276)+(#REF!*BD276))/(AW276+AX276+AY276+AZ276+BA276+BB276+BC276+BD276)</f>
        <v>#REF!</v>
      </c>
      <c r="BG276" s="231"/>
    </row>
    <row r="277" spans="1:59" ht="21.75" customHeight="1" x14ac:dyDescent="0.2">
      <c r="A277" s="119"/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50"/>
      <c r="M277" s="150"/>
      <c r="N277" s="150"/>
      <c r="O277" s="150"/>
      <c r="Q277" s="396"/>
      <c r="R277" s="96" t="s">
        <v>14</v>
      </c>
      <c r="S277" s="20">
        <f t="shared" ref="S277:AA277" si="579">S76</f>
        <v>2</v>
      </c>
      <c r="T277" s="21">
        <f t="shared" si="579"/>
        <v>7</v>
      </c>
      <c r="U277" s="20">
        <f t="shared" si="579"/>
        <v>4</v>
      </c>
      <c r="V277" s="22">
        <f t="shared" si="579"/>
        <v>1</v>
      </c>
      <c r="W277" s="22">
        <f t="shared" si="579"/>
        <v>14</v>
      </c>
      <c r="X277" s="21">
        <f t="shared" si="579"/>
        <v>12</v>
      </c>
      <c r="Y277" s="20">
        <f t="shared" si="579"/>
        <v>52</v>
      </c>
      <c r="Z277" s="22">
        <f t="shared" si="579"/>
        <v>36</v>
      </c>
      <c r="AA277" s="21">
        <f t="shared" si="579"/>
        <v>90</v>
      </c>
      <c r="AB277" s="23">
        <f t="shared" ref="AB277:AB279" si="580">SUM(S277:AA277)</f>
        <v>218</v>
      </c>
      <c r="AC277" s="42">
        <f>SUM((T269*T277)+(U269*U277)+(V269*V277)+(W269*W277)+(X269*X277)+(Y269*Y277)+(Z269*Z277)+(AA269*AA277))/(T277+U277+V277+W277+X277+Y277+Z277+AA277)</f>
        <v>3.2662037037037037</v>
      </c>
      <c r="AD277" s="68">
        <f t="shared" ref="AD277:AD279" si="581">SUM(AC277/4*100)</f>
        <v>81.655092592592595</v>
      </c>
      <c r="AE277" s="221"/>
      <c r="AF277" s="78" t="s">
        <v>14</v>
      </c>
      <c r="AG277" s="20">
        <f t="shared" ref="AG277:AO277" si="582">AG76</f>
        <v>2</v>
      </c>
      <c r="AH277" s="21">
        <f t="shared" si="582"/>
        <v>4</v>
      </c>
      <c r="AI277" s="20">
        <f t="shared" si="582"/>
        <v>12</v>
      </c>
      <c r="AJ277" s="22">
        <f t="shared" si="582"/>
        <v>10</v>
      </c>
      <c r="AK277" s="22">
        <f t="shared" si="582"/>
        <v>18</v>
      </c>
      <c r="AL277" s="21">
        <f t="shared" si="582"/>
        <v>62</v>
      </c>
      <c r="AM277" s="20">
        <f t="shared" si="582"/>
        <v>59</v>
      </c>
      <c r="AN277" s="22">
        <f t="shared" si="582"/>
        <v>28</v>
      </c>
      <c r="AO277" s="21">
        <f t="shared" si="582"/>
        <v>11</v>
      </c>
      <c r="AP277" s="23">
        <f t="shared" ref="AP277:AP279" si="583">SUM(AG277:AO277)</f>
        <v>206</v>
      </c>
      <c r="AQ277" s="42">
        <f>SUM((AH269*AH277)+(AI269*AI277)+(AJ269*AJ277)+(AK269*AK277)+(AL269*AL277)+(AM269*AM277)+(AN269*AN277)+(AO269*AO277))/(AH277+AI277+AJ277+AK277+AL277+AM277+AN277+AO277)</f>
        <v>2.6323529411764706</v>
      </c>
      <c r="AR277" s="68">
        <f t="shared" ref="AR277:AR279" si="584">SUM(AQ277/4*100)</f>
        <v>65.808823529411768</v>
      </c>
      <c r="AT277" s="221"/>
      <c r="AU277" s="78" t="s">
        <v>14</v>
      </c>
      <c r="AV277" s="20">
        <f t="shared" ref="AV277:BD279" si="585">SUM(S277+AG277)</f>
        <v>4</v>
      </c>
      <c r="AW277" s="21">
        <f t="shared" si="585"/>
        <v>11</v>
      </c>
      <c r="AX277" s="20">
        <f t="shared" si="585"/>
        <v>16</v>
      </c>
      <c r="AY277" s="22">
        <f t="shared" si="585"/>
        <v>11</v>
      </c>
      <c r="AZ277" s="22">
        <f t="shared" si="585"/>
        <v>32</v>
      </c>
      <c r="BA277" s="21">
        <f t="shared" si="585"/>
        <v>74</v>
      </c>
      <c r="BB277" s="20">
        <f t="shared" si="585"/>
        <v>111</v>
      </c>
      <c r="BC277" s="22">
        <f t="shared" si="585"/>
        <v>64</v>
      </c>
      <c r="BD277" s="21">
        <f t="shared" si="585"/>
        <v>101</v>
      </c>
      <c r="BE277" s="23">
        <f t="shared" ref="BE277:BE279" si="586">SUM(AV277:BD277)</f>
        <v>424</v>
      </c>
      <c r="BF277" s="42">
        <f>SUM((AW269*AW277)+(AX269*AX277)+(AY269*AY277)+(AZ269*AZ277)+(BA269*BA277)+(BB269*BB277)+(BC269*BC277)+(BD269*BD277))/(AW277+AX277+AY277+AZ277+BA277+BB277+BC277+BD277)</f>
        <v>2.9583333333333335</v>
      </c>
      <c r="BG277" s="68">
        <f t="shared" si="562"/>
        <v>73.958333333333343</v>
      </c>
    </row>
    <row r="278" spans="1:59" ht="21.75" customHeight="1" x14ac:dyDescent="0.2">
      <c r="A278" s="119"/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50"/>
      <c r="M278" s="150"/>
      <c r="N278" s="150"/>
      <c r="O278" s="150"/>
      <c r="Q278" s="396"/>
      <c r="R278" s="196" t="s">
        <v>15</v>
      </c>
      <c r="S278" s="24">
        <f t="shared" ref="S278:AA278" si="587">S98</f>
        <v>10</v>
      </c>
      <c r="T278" s="25">
        <f t="shared" si="587"/>
        <v>10</v>
      </c>
      <c r="U278" s="24">
        <f t="shared" si="587"/>
        <v>44</v>
      </c>
      <c r="V278" s="26">
        <f t="shared" si="587"/>
        <v>5</v>
      </c>
      <c r="W278" s="26">
        <f t="shared" si="587"/>
        <v>14</v>
      </c>
      <c r="X278" s="25">
        <f t="shared" si="587"/>
        <v>29</v>
      </c>
      <c r="Y278" s="24">
        <f t="shared" si="587"/>
        <v>26</v>
      </c>
      <c r="Z278" s="26">
        <f t="shared" si="587"/>
        <v>15</v>
      </c>
      <c r="AA278" s="25">
        <f t="shared" si="587"/>
        <v>91</v>
      </c>
      <c r="AB278" s="27">
        <f t="shared" si="580"/>
        <v>244</v>
      </c>
      <c r="AC278" s="43">
        <f>SUM((T269*T278)+(U269*U278)+(V269*V278)+(W269*W278)+(X269*X278)+(Y269*Y278)+(Z269*Z278)+(AA269*AA278))/(T278+U278+V278+W278+X278+Y278+Z278+AA278)</f>
        <v>2.7628205128205128</v>
      </c>
      <c r="AD278" s="69">
        <f t="shared" si="581"/>
        <v>69.070512820512818</v>
      </c>
      <c r="AE278" s="221"/>
      <c r="AF278" s="62" t="s">
        <v>15</v>
      </c>
      <c r="AG278" s="24">
        <f t="shared" ref="AG278:AO278" si="588">AG98</f>
        <v>4</v>
      </c>
      <c r="AH278" s="25">
        <f t="shared" si="588"/>
        <v>3</v>
      </c>
      <c r="AI278" s="24">
        <f t="shared" si="588"/>
        <v>7</v>
      </c>
      <c r="AJ278" s="26">
        <f t="shared" si="588"/>
        <v>0</v>
      </c>
      <c r="AK278" s="26">
        <f t="shared" si="588"/>
        <v>1</v>
      </c>
      <c r="AL278" s="25">
        <f t="shared" si="588"/>
        <v>33</v>
      </c>
      <c r="AM278" s="24">
        <f t="shared" si="588"/>
        <v>71</v>
      </c>
      <c r="AN278" s="26">
        <f t="shared" si="588"/>
        <v>51</v>
      </c>
      <c r="AO278" s="25">
        <f t="shared" si="588"/>
        <v>62</v>
      </c>
      <c r="AP278" s="27">
        <f t="shared" si="583"/>
        <v>232</v>
      </c>
      <c r="AQ278" s="43">
        <f>SUM((AH269*AH278)+(AI269*AI278)+(AJ269*AJ278)+(AK269*AK278)+(AL269*AL278)+(AM269*AM278)+(AN269*AN278)+(AO269*AO278))/(AH278+AI278+AJ278+AK278+AL278+AM278+AN278+AO278)</f>
        <v>3.2061403508771931</v>
      </c>
      <c r="AR278" s="69">
        <f t="shared" si="584"/>
        <v>80.153508771929822</v>
      </c>
      <c r="AT278" s="221"/>
      <c r="AU278" s="62" t="s">
        <v>15</v>
      </c>
      <c r="AV278" s="24">
        <f t="shared" si="585"/>
        <v>14</v>
      </c>
      <c r="AW278" s="25">
        <f t="shared" si="585"/>
        <v>13</v>
      </c>
      <c r="AX278" s="24">
        <f t="shared" si="585"/>
        <v>51</v>
      </c>
      <c r="AY278" s="26">
        <f t="shared" si="585"/>
        <v>5</v>
      </c>
      <c r="AZ278" s="26">
        <f t="shared" si="585"/>
        <v>15</v>
      </c>
      <c r="BA278" s="25">
        <f t="shared" si="585"/>
        <v>62</v>
      </c>
      <c r="BB278" s="24">
        <f t="shared" si="585"/>
        <v>97</v>
      </c>
      <c r="BC278" s="26">
        <f t="shared" si="585"/>
        <v>66</v>
      </c>
      <c r="BD278" s="25">
        <f t="shared" si="585"/>
        <v>153</v>
      </c>
      <c r="BE278" s="27">
        <f t="shared" si="586"/>
        <v>476</v>
      </c>
      <c r="BF278" s="43">
        <f>SUM((AW269*AW278)+(AX269*AX278)+(AY269*AY278)+(AZ269*AZ278)+(BA269*BA278)+(BB269*BB278)+(BC269*BC278)+(BD269*BD278))/(AW278+AX278+AY278+AZ278+BA278+BB278+BC278+BD278)</f>
        <v>2.9816017316017316</v>
      </c>
      <c r="BG278" s="69">
        <f t="shared" si="562"/>
        <v>74.540043290043286</v>
      </c>
    </row>
    <row r="279" spans="1:59" ht="21.75" customHeight="1" x14ac:dyDescent="0.2">
      <c r="A279" s="119"/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50"/>
      <c r="M279" s="150"/>
      <c r="N279" s="150"/>
      <c r="O279" s="150"/>
      <c r="Q279" s="396"/>
      <c r="R279" s="196" t="s">
        <v>1</v>
      </c>
      <c r="S279" s="18">
        <f t="shared" ref="S279:AA279" si="589">S120</f>
        <v>1</v>
      </c>
      <c r="T279" s="19">
        <f t="shared" si="589"/>
        <v>1</v>
      </c>
      <c r="U279" s="18">
        <f t="shared" si="589"/>
        <v>3</v>
      </c>
      <c r="V279" s="38">
        <f t="shared" si="589"/>
        <v>4</v>
      </c>
      <c r="W279" s="38">
        <f t="shared" si="589"/>
        <v>16</v>
      </c>
      <c r="X279" s="19">
        <f t="shared" si="589"/>
        <v>32</v>
      </c>
      <c r="Y279" s="18">
        <f t="shared" si="589"/>
        <v>40</v>
      </c>
      <c r="Z279" s="38">
        <f t="shared" si="589"/>
        <v>28</v>
      </c>
      <c r="AA279" s="19">
        <f t="shared" si="589"/>
        <v>74</v>
      </c>
      <c r="AB279" s="46">
        <f t="shared" si="580"/>
        <v>199</v>
      </c>
      <c r="AC279" s="43">
        <f>SUM((T269*T279)+(U269*U279)+(V269*V279)+(W269*W279)+(X269*X279)+(Y269*Y279)+(Z269*Z279)+(AA269*AA279))/(T279+U279+V279+W279+X279+Y279+Z279+AA279)</f>
        <v>3.2070707070707072</v>
      </c>
      <c r="AD279" s="69">
        <f t="shared" si="581"/>
        <v>80.176767676767682</v>
      </c>
      <c r="AE279" s="221"/>
      <c r="AF279" s="62" t="s">
        <v>1</v>
      </c>
      <c r="AG279" s="18">
        <f t="shared" ref="AG279:AO279" si="590">AG120</f>
        <v>0</v>
      </c>
      <c r="AH279" s="19">
        <f t="shared" si="590"/>
        <v>0</v>
      </c>
      <c r="AI279" s="18">
        <f t="shared" si="590"/>
        <v>2</v>
      </c>
      <c r="AJ279" s="38">
        <f t="shared" si="590"/>
        <v>1</v>
      </c>
      <c r="AK279" s="38">
        <f t="shared" si="590"/>
        <v>3</v>
      </c>
      <c r="AL279" s="19">
        <f t="shared" si="590"/>
        <v>0</v>
      </c>
      <c r="AM279" s="18">
        <f t="shared" si="590"/>
        <v>32</v>
      </c>
      <c r="AN279" s="38">
        <f t="shared" si="590"/>
        <v>36</v>
      </c>
      <c r="AO279" s="19">
        <f t="shared" si="590"/>
        <v>122</v>
      </c>
      <c r="AP279" s="46">
        <f t="shared" si="583"/>
        <v>196</v>
      </c>
      <c r="AQ279" s="43">
        <f>SUM((AH269*AH279)+(AI269*AI279)+(AJ269*AJ279)+(AK269*AK279)+(AL269*AL279)+(AM269*AM279)+(AN269*AN279)+(AO269*AO279))/(AH279+AI279+AJ279+AK279+AL279+AM279+AN279+AO279)</f>
        <v>3.670918367346939</v>
      </c>
      <c r="AR279" s="69">
        <f t="shared" si="584"/>
        <v>91.772959183673478</v>
      </c>
      <c r="AT279" s="221"/>
      <c r="AU279" s="62" t="s">
        <v>1</v>
      </c>
      <c r="AV279" s="18">
        <f t="shared" si="585"/>
        <v>1</v>
      </c>
      <c r="AW279" s="19">
        <f t="shared" si="585"/>
        <v>1</v>
      </c>
      <c r="AX279" s="18">
        <f t="shared" si="585"/>
        <v>5</v>
      </c>
      <c r="AY279" s="38">
        <f t="shared" si="585"/>
        <v>5</v>
      </c>
      <c r="AZ279" s="38">
        <f t="shared" si="585"/>
        <v>19</v>
      </c>
      <c r="BA279" s="19">
        <f t="shared" si="585"/>
        <v>32</v>
      </c>
      <c r="BB279" s="18">
        <f t="shared" si="585"/>
        <v>72</v>
      </c>
      <c r="BC279" s="38">
        <f t="shared" si="585"/>
        <v>64</v>
      </c>
      <c r="BD279" s="19">
        <f t="shared" si="585"/>
        <v>196</v>
      </c>
      <c r="BE279" s="46">
        <f t="shared" si="586"/>
        <v>395</v>
      </c>
      <c r="BF279" s="43">
        <f>SUM((AW269*AW279)+(AX269*AX279)+(AY269*AY279)+(AZ269*AZ279)+(BA269*BA279)+(BB269*BB279)+(BC269*BC279)+(BD269*BD279))/(AW279+AX279+AY279+AZ279+BA279+BB279+BC279+BD279)</f>
        <v>3.4378172588832485</v>
      </c>
      <c r="BG279" s="69">
        <f t="shared" si="562"/>
        <v>85.945431472081211</v>
      </c>
    </row>
    <row r="280" spans="1:59" ht="21.75" customHeight="1" x14ac:dyDescent="0.2">
      <c r="A280" s="119"/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50"/>
      <c r="M280" s="150"/>
      <c r="N280" s="150"/>
      <c r="O280" s="150"/>
      <c r="Q280" s="396"/>
      <c r="R280" s="304" t="s">
        <v>6</v>
      </c>
      <c r="S280" s="24">
        <f>SUM(S277:S279)</f>
        <v>13</v>
      </c>
      <c r="T280" s="25">
        <f t="shared" ref="T280:AB280" si="591">SUM(T277:T279)</f>
        <v>18</v>
      </c>
      <c r="U280" s="24">
        <f t="shared" si="591"/>
        <v>51</v>
      </c>
      <c r="V280" s="26">
        <f t="shared" si="591"/>
        <v>10</v>
      </c>
      <c r="W280" s="26">
        <f t="shared" si="591"/>
        <v>44</v>
      </c>
      <c r="X280" s="25">
        <f t="shared" si="591"/>
        <v>73</v>
      </c>
      <c r="Y280" s="24">
        <f t="shared" si="591"/>
        <v>118</v>
      </c>
      <c r="Z280" s="26">
        <f t="shared" si="591"/>
        <v>79</v>
      </c>
      <c r="AA280" s="25">
        <f t="shared" si="591"/>
        <v>255</v>
      </c>
      <c r="AB280" s="287">
        <f t="shared" si="591"/>
        <v>661</v>
      </c>
      <c r="AC280" s="301">
        <f>SUM((T269*T280)+(U269*U280)+(V269*V280)+(W269*W280)+(X269*X280)+(Y269*Y280)+(Z269*Z280)+(AA269*AA280))/(T280+U280+V280+W280+X280+Y280+Z280+AA280)</f>
        <v>3.066358024691358</v>
      </c>
      <c r="AD280" s="289">
        <f>SUM(AC280/4*100)</f>
        <v>76.658950617283949</v>
      </c>
      <c r="AE280" s="221"/>
      <c r="AF280" s="327" t="s">
        <v>6</v>
      </c>
      <c r="AG280" s="24">
        <f>SUM(AG277:AG279)</f>
        <v>6</v>
      </c>
      <c r="AH280" s="25">
        <f t="shared" ref="AH280:AP280" si="592">SUM(AH277:AH279)</f>
        <v>7</v>
      </c>
      <c r="AI280" s="24">
        <f t="shared" si="592"/>
        <v>21</v>
      </c>
      <c r="AJ280" s="26">
        <f t="shared" si="592"/>
        <v>11</v>
      </c>
      <c r="AK280" s="26">
        <f t="shared" si="592"/>
        <v>22</v>
      </c>
      <c r="AL280" s="25">
        <f t="shared" si="592"/>
        <v>95</v>
      </c>
      <c r="AM280" s="24">
        <f t="shared" si="592"/>
        <v>162</v>
      </c>
      <c r="AN280" s="26">
        <f t="shared" si="592"/>
        <v>115</v>
      </c>
      <c r="AO280" s="25">
        <f t="shared" si="592"/>
        <v>195</v>
      </c>
      <c r="AP280" s="287">
        <f t="shared" si="592"/>
        <v>634</v>
      </c>
      <c r="AQ280" s="279">
        <f>SUM((AH269*AH280)+(AI269*AI280)+(AJ269*AJ280)+(AK269*AK280)+(AL269*AL280)+(AM269*AM280)+(AN269*AN280)+(AO269*AO280))/(AH280+AI280+AJ280+AK280+AL280+AM280+AN280+AO280)</f>
        <v>3.1648089171974521</v>
      </c>
      <c r="AR280" s="282">
        <f>SUM(AQ280/4*100)</f>
        <v>79.120222929936304</v>
      </c>
      <c r="AT280" s="221"/>
      <c r="AU280" s="327" t="s">
        <v>6</v>
      </c>
      <c r="AV280" s="24">
        <f>SUM(AV277:AV279)</f>
        <v>19</v>
      </c>
      <c r="AW280" s="25">
        <f t="shared" ref="AW280" si="593">SUM(AW277:AW279)</f>
        <v>25</v>
      </c>
      <c r="AX280" s="24">
        <f t="shared" ref="AX280" si="594">SUM(AX277:AX279)</f>
        <v>72</v>
      </c>
      <c r="AY280" s="26">
        <f t="shared" ref="AY280" si="595">SUM(AY277:AY279)</f>
        <v>21</v>
      </c>
      <c r="AZ280" s="26">
        <f t="shared" ref="AZ280" si="596">SUM(AZ277:AZ279)</f>
        <v>66</v>
      </c>
      <c r="BA280" s="25">
        <f t="shared" ref="BA280" si="597">SUM(BA277:BA279)</f>
        <v>168</v>
      </c>
      <c r="BB280" s="24">
        <f t="shared" ref="BB280" si="598">SUM(BB277:BB279)</f>
        <v>280</v>
      </c>
      <c r="BC280" s="26">
        <f t="shared" ref="BC280" si="599">SUM(BC277:BC279)</f>
        <v>194</v>
      </c>
      <c r="BD280" s="25">
        <f t="shared" ref="BD280" si="600">SUM(BD277:BD279)</f>
        <v>450</v>
      </c>
      <c r="BE280" s="287">
        <f t="shared" ref="BE280" si="601">SUM(BE277:BE279)</f>
        <v>1295</v>
      </c>
      <c r="BF280" s="279">
        <f>SUM((AW269*AW280)+(AX269*AX280)+(AY269*AY280)+(AZ269*AZ280)+(BA269*BA280)+(BB269*BB280)+(BC269*BC280)+(BD269*BD280))/(AW280+AX280+AY280+AZ280+BA280+BB280+BC280+BD280)</f>
        <v>3.1148119122257052</v>
      </c>
      <c r="BG280" s="282">
        <f>SUM(BF280/4*100)</f>
        <v>77.870297805642636</v>
      </c>
    </row>
    <row r="281" spans="1:59" ht="21.75" customHeight="1" x14ac:dyDescent="0.2">
      <c r="A281" s="119"/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50"/>
      <c r="M281" s="150"/>
      <c r="N281" s="150"/>
      <c r="O281" s="150"/>
      <c r="Q281" s="396"/>
      <c r="R281" s="224"/>
      <c r="S281" s="233">
        <f>SUM(S280+T280)</f>
        <v>31</v>
      </c>
      <c r="T281" s="234"/>
      <c r="U281" s="233">
        <f>SUM(U280+V280+W280+X280)</f>
        <v>178</v>
      </c>
      <c r="V281" s="235"/>
      <c r="W281" s="235"/>
      <c r="X281" s="234"/>
      <c r="Y281" s="233">
        <f>SUM(Y280+Z280+AA280)</f>
        <v>452</v>
      </c>
      <c r="Z281" s="235"/>
      <c r="AA281" s="234"/>
      <c r="AB281" s="288"/>
      <c r="AC281" s="302"/>
      <c r="AD281" s="231"/>
      <c r="AE281" s="221"/>
      <c r="AF281" s="328"/>
      <c r="AG281" s="233">
        <f>SUM(AG280+AH280)</f>
        <v>13</v>
      </c>
      <c r="AH281" s="234"/>
      <c r="AI281" s="233">
        <f>SUM(AI280+AJ280+AK280+AL280)</f>
        <v>149</v>
      </c>
      <c r="AJ281" s="235"/>
      <c r="AK281" s="235"/>
      <c r="AL281" s="234"/>
      <c r="AM281" s="233">
        <f>SUM(AM280+AN280+AO280)</f>
        <v>472</v>
      </c>
      <c r="AN281" s="235"/>
      <c r="AO281" s="234"/>
      <c r="AP281" s="288"/>
      <c r="AQ281" s="279"/>
      <c r="AR281" s="282"/>
      <c r="AT281" s="221"/>
      <c r="AU281" s="328"/>
      <c r="AV281" s="233">
        <f>SUM(AV280+AW280)</f>
        <v>44</v>
      </c>
      <c r="AW281" s="234"/>
      <c r="AX281" s="233">
        <f>SUM(AX280+AY280+AZ280+BA280)</f>
        <v>327</v>
      </c>
      <c r="AY281" s="235"/>
      <c r="AZ281" s="235"/>
      <c r="BA281" s="234"/>
      <c r="BB281" s="233">
        <f>SUM(BB280+BC280+BD280)</f>
        <v>924</v>
      </c>
      <c r="BC281" s="235"/>
      <c r="BD281" s="234"/>
      <c r="BE281" s="288"/>
      <c r="BF281" s="279"/>
      <c r="BG281" s="282"/>
    </row>
    <row r="282" spans="1:59" ht="21.75" customHeight="1" x14ac:dyDescent="0.2">
      <c r="A282" s="119"/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50"/>
      <c r="M282" s="150"/>
      <c r="N282" s="150"/>
      <c r="O282" s="150"/>
      <c r="Q282" s="396"/>
      <c r="R282" s="196" t="s">
        <v>7</v>
      </c>
      <c r="S282" s="49">
        <f>SUM(S280/((AB280)-(S280)))</f>
        <v>2.0061728395061727E-2</v>
      </c>
      <c r="T282" s="50">
        <f>SUM(T280/((AB280)-(S280)))</f>
        <v>2.7777777777777776E-2</v>
      </c>
      <c r="U282" s="49">
        <f>SUM(U280/((AB280)-(S280)))</f>
        <v>7.8703703703703706E-2</v>
      </c>
      <c r="V282" s="39">
        <f>SUM(V280/((AB280)-(S280)))</f>
        <v>1.5432098765432098E-2</v>
      </c>
      <c r="W282" s="39">
        <f>SUM(W280/((AB280)-(S280)))</f>
        <v>6.7901234567901231E-2</v>
      </c>
      <c r="X282" s="50">
        <f>SUM(X280/((AB280)-(S280)))</f>
        <v>0.11265432098765432</v>
      </c>
      <c r="Y282" s="49">
        <f>SUM(Y280/((AB280)-(S280)))</f>
        <v>0.18209876543209877</v>
      </c>
      <c r="Z282" s="39">
        <f>SUM(Z280/((AB280)-(S280)))</f>
        <v>0.12191358024691358</v>
      </c>
      <c r="AA282" s="50">
        <f>SUM(AA280/((AB280)-(S280)))</f>
        <v>0.39351851851851855</v>
      </c>
      <c r="AB282" s="398">
        <f>SUM(T283+U283+Y283)</f>
        <v>1</v>
      </c>
      <c r="AC282" s="302" t="e">
        <f>SUM((#REF!*T282)+(#REF!*U282)+(#REF!*V282)+(#REF!*W282)+(#REF!*X282)+(#REF!*Y282)+(#REF!*Z282)+(#REF!*AA282))/(T282+U282+V282+W282+X282+Y282+Z282+AA282)</f>
        <v>#REF!</v>
      </c>
      <c r="AD282" s="231"/>
      <c r="AE282" s="221"/>
      <c r="AF282" s="62" t="s">
        <v>7</v>
      </c>
      <c r="AG282" s="49">
        <f>SUM(AG280/((AP280)-(AG280)))</f>
        <v>9.5541401273885346E-3</v>
      </c>
      <c r="AH282" s="50">
        <f>SUM(AH280/((AP280)-(AG280)))</f>
        <v>1.1146496815286623E-2</v>
      </c>
      <c r="AI282" s="49">
        <f>SUM(AI280/((AP280)-(AG280)))</f>
        <v>3.3439490445859872E-2</v>
      </c>
      <c r="AJ282" s="39">
        <f>SUM(AJ280/((AP280)-(AG280)))</f>
        <v>1.751592356687898E-2</v>
      </c>
      <c r="AK282" s="39">
        <f>SUM(AK280/((AP280)-(AG280)))</f>
        <v>3.5031847133757961E-2</v>
      </c>
      <c r="AL282" s="50">
        <f>SUM(AL280/((AP280)-(AG280)))</f>
        <v>0.15127388535031847</v>
      </c>
      <c r="AM282" s="49">
        <f>SUM(AM280/((AP280)-(AG280)))</f>
        <v>0.25796178343949044</v>
      </c>
      <c r="AN282" s="39">
        <f>SUM(AN280/((AP280)-(AG280)))</f>
        <v>0.18312101910828024</v>
      </c>
      <c r="AO282" s="50">
        <f>SUM(AO280/((AP280)-(AG280)))</f>
        <v>0.31050955414012738</v>
      </c>
      <c r="AP282" s="236">
        <f>SUM(AH283+AI283+AM283)</f>
        <v>1</v>
      </c>
      <c r="AQ282" s="279" t="e">
        <f>SUM((#REF!*AH282)+(#REF!*AI282)+(#REF!*AJ282)+(#REF!*AK282)+(#REF!*AL282)+(#REF!*AM282)+(#REF!*AN282)+(#REF!*AO282))/(AH282+AI282+AJ282+AK282+AL282+AM282+AN282+AO282)</f>
        <v>#REF!</v>
      </c>
      <c r="AR282" s="282"/>
      <c r="AT282" s="221"/>
      <c r="AU282" s="62" t="s">
        <v>7</v>
      </c>
      <c r="AV282" s="49">
        <f>SUM(AV280/((BE280)-(AV280)))</f>
        <v>1.4890282131661442E-2</v>
      </c>
      <c r="AW282" s="50">
        <f>SUM(AW280/((BE280)-(AV280)))</f>
        <v>1.9592476489028215E-2</v>
      </c>
      <c r="AX282" s="49">
        <f>SUM(AX280/((BE280)-(AV280)))</f>
        <v>5.6426332288401257E-2</v>
      </c>
      <c r="AY282" s="39">
        <f>SUM(AY280/((BE280)-(AV280)))</f>
        <v>1.6457680250783698E-2</v>
      </c>
      <c r="AZ282" s="39">
        <f>SUM(AZ280/((BE280)-(AV280)))</f>
        <v>5.1724137931034482E-2</v>
      </c>
      <c r="BA282" s="50">
        <f>SUM(BA280/((BE280)-(AV280)))</f>
        <v>0.13166144200626959</v>
      </c>
      <c r="BB282" s="49">
        <f>SUM(BB280/((BE280)-(AV280)))</f>
        <v>0.21943573667711599</v>
      </c>
      <c r="BC282" s="39">
        <f>SUM(BC280/((BE280)-(AV280)))</f>
        <v>0.15203761755485892</v>
      </c>
      <c r="BD282" s="50">
        <f>SUM(BD280/((BE280)-(AV280)))</f>
        <v>0.35266457680250785</v>
      </c>
      <c r="BE282" s="236">
        <f>SUM(AW283+AX283+BB283)</f>
        <v>1</v>
      </c>
      <c r="BF282" s="279" t="e">
        <f>SUM((#REF!*AW282)+(#REF!*AX282)+(#REF!*AY282)+(#REF!*AZ282)+(#REF!*BA282)+(#REF!*BB282)+(#REF!*BC282)+(#REF!*BD282))/(AW282+AX282+AY282+AZ282+BA282+BB282+BC282+BD282)</f>
        <v>#REF!</v>
      </c>
      <c r="BG282" s="282"/>
    </row>
    <row r="283" spans="1:59" ht="21.75" customHeight="1" thickBot="1" x14ac:dyDescent="0.25">
      <c r="A283" s="119"/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50"/>
      <c r="M283" s="150"/>
      <c r="N283" s="150"/>
      <c r="O283" s="150"/>
      <c r="Q283" s="396"/>
      <c r="R283" s="126" t="s">
        <v>10</v>
      </c>
      <c r="S283" s="197">
        <f>SUM(S282)</f>
        <v>2.0061728395061727E-2</v>
      </c>
      <c r="T283" s="158">
        <f>SUM(T282)</f>
        <v>2.7777777777777776E-2</v>
      </c>
      <c r="U283" s="387">
        <f>SUM(U282:X282)</f>
        <v>0.27469135802469136</v>
      </c>
      <c r="V283" s="388"/>
      <c r="W283" s="388"/>
      <c r="X283" s="389"/>
      <c r="Y283" s="387">
        <f>SUM(Y282:AA282)</f>
        <v>0.69753086419753085</v>
      </c>
      <c r="Z283" s="388"/>
      <c r="AA283" s="389"/>
      <c r="AB283" s="399"/>
      <c r="AC283" s="303" t="e">
        <f>SUM((#REF!*T283)+(#REF!*U283)+(#REF!*V283)+(#REF!*W283)+(#REF!*X283)+(#REF!*Y283)+(#REF!*Z283)+(#REF!*AA283))/(T283+U283+V283+W283+X283+Y283+Z283+AA283)</f>
        <v>#REF!</v>
      </c>
      <c r="AD283" s="232"/>
      <c r="AE283" s="221"/>
      <c r="AF283" s="64" t="s">
        <v>10</v>
      </c>
      <c r="AG283" s="156">
        <f>SUM(AG282)</f>
        <v>9.5541401273885346E-3</v>
      </c>
      <c r="AH283" s="158">
        <f>SUM(AH282)</f>
        <v>1.1146496815286623E-2</v>
      </c>
      <c r="AI283" s="238">
        <f>SUM(AI282:AL282)</f>
        <v>0.23726114649681529</v>
      </c>
      <c r="AJ283" s="239"/>
      <c r="AK283" s="239"/>
      <c r="AL283" s="240"/>
      <c r="AM283" s="238">
        <f>SUM(AM282:AO282)</f>
        <v>0.75159235668789803</v>
      </c>
      <c r="AN283" s="239"/>
      <c r="AO283" s="240"/>
      <c r="AP283" s="237"/>
      <c r="AQ283" s="280" t="e">
        <f>SUM((#REF!*AH283)+(#REF!*AI283)+(#REF!*AJ283)+(#REF!*AK283)+(#REF!*AL283)+(#REF!*AM283)+(#REF!*AN283)+(#REF!*AO283))/(AH283+AI283+AJ283+AK283+AL283+AM283+AN283+AO283)</f>
        <v>#REF!</v>
      </c>
      <c r="AR283" s="289"/>
      <c r="AT283" s="221"/>
      <c r="AU283" s="64" t="s">
        <v>10</v>
      </c>
      <c r="AV283" s="156">
        <f>SUM(AV282)</f>
        <v>1.4890282131661442E-2</v>
      </c>
      <c r="AW283" s="158">
        <f>SUM(AW282)</f>
        <v>1.9592476489028215E-2</v>
      </c>
      <c r="AX283" s="238">
        <f>SUM(AX282:BA282)</f>
        <v>0.25626959247648906</v>
      </c>
      <c r="AY283" s="239"/>
      <c r="AZ283" s="239"/>
      <c r="BA283" s="240"/>
      <c r="BB283" s="238">
        <f>SUM(BB282:BD282)</f>
        <v>0.72413793103448276</v>
      </c>
      <c r="BC283" s="239"/>
      <c r="BD283" s="240"/>
      <c r="BE283" s="237"/>
      <c r="BF283" s="280" t="e">
        <f>SUM((#REF!*AW283)+(#REF!*AX283)+(#REF!*AY283)+(#REF!*AZ283)+(#REF!*BA283)+(#REF!*BB283)+(#REF!*BC283)+(#REF!*BD283))/(AW283+AX283+AY283+AZ283+BA283+BB283+BC283+BD283)</f>
        <v>#REF!</v>
      </c>
      <c r="BG283" s="289"/>
    </row>
    <row r="284" spans="1:59" ht="21.75" customHeight="1" x14ac:dyDescent="0.2">
      <c r="A284" s="119"/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50"/>
      <c r="M284" s="150"/>
      <c r="N284" s="150"/>
      <c r="O284" s="150"/>
      <c r="Q284" s="396"/>
      <c r="R284" s="305" t="s">
        <v>31</v>
      </c>
      <c r="S284" s="104">
        <f t="shared" ref="S284:AA284" si="602">SUM(S273++S280)</f>
        <v>17</v>
      </c>
      <c r="T284" s="105">
        <f t="shared" si="602"/>
        <v>26</v>
      </c>
      <c r="U284" s="104">
        <f t="shared" si="602"/>
        <v>75</v>
      </c>
      <c r="V284" s="34">
        <f t="shared" si="602"/>
        <v>24</v>
      </c>
      <c r="W284" s="34">
        <f t="shared" si="602"/>
        <v>67</v>
      </c>
      <c r="X284" s="105">
        <f t="shared" si="602"/>
        <v>167</v>
      </c>
      <c r="Y284" s="104">
        <f t="shared" si="602"/>
        <v>192</v>
      </c>
      <c r="Z284" s="34">
        <f t="shared" si="602"/>
        <v>216</v>
      </c>
      <c r="AA284" s="105">
        <f t="shared" si="602"/>
        <v>487</v>
      </c>
      <c r="AB284" s="275">
        <f>SUM(AB273+AB280)</f>
        <v>1271</v>
      </c>
      <c r="AC284" s="402">
        <f>SUM((T269*T284)+(U269*U284)+(V269*V284)+(W269*W284)+(X269*X284)+(Y269*Y284)+(Z269*Z284)+(AA269*AA284))/(T284+U284+V284+W284+X284+Y284+Z284+AA284)</f>
        <v>3.143939393939394</v>
      </c>
      <c r="AD284" s="230">
        <f>SUM(AC284/4*100)</f>
        <v>78.598484848484844</v>
      </c>
      <c r="AE284" s="221"/>
      <c r="AF284" s="329" t="s">
        <v>31</v>
      </c>
      <c r="AG284" s="104">
        <f t="shared" ref="AG284:AO284" si="603">SUM(AG273++AG280)</f>
        <v>9</v>
      </c>
      <c r="AH284" s="105">
        <f t="shared" si="603"/>
        <v>8</v>
      </c>
      <c r="AI284" s="104">
        <f t="shared" si="603"/>
        <v>78</v>
      </c>
      <c r="AJ284" s="34">
        <f t="shared" si="603"/>
        <v>41</v>
      </c>
      <c r="AK284" s="34">
        <f t="shared" si="603"/>
        <v>68</v>
      </c>
      <c r="AL284" s="105">
        <f t="shared" si="603"/>
        <v>149</v>
      </c>
      <c r="AM284" s="104">
        <f t="shared" si="603"/>
        <v>264</v>
      </c>
      <c r="AN284" s="34">
        <f t="shared" si="603"/>
        <v>253</v>
      </c>
      <c r="AO284" s="105">
        <f t="shared" si="603"/>
        <v>394</v>
      </c>
      <c r="AP284" s="275">
        <f>SUM(AP273+AP280)</f>
        <v>1264</v>
      </c>
      <c r="AQ284" s="277">
        <f>SUM((AH269*AH284)+(AI269*AI284)+(AJ269*AJ284)+(AK269*AK284)+(AL269*AL284)+(AM269*AM284)+(AN269*AN284)+(AO269*AO284))/(AH284+AI284+AJ284+AK284+AL284+AM284+AN284+AO284)</f>
        <v>3.1087649402390438</v>
      </c>
      <c r="AR284" s="281">
        <f>SUM(AQ284/4*100)</f>
        <v>77.7191235059761</v>
      </c>
      <c r="AT284" s="221"/>
      <c r="AU284" s="329" t="s">
        <v>31</v>
      </c>
      <c r="AV284" s="35">
        <f t="shared" ref="AV284:BD284" si="604">SUM(AV273++AV280)</f>
        <v>26</v>
      </c>
      <c r="AW284" s="36">
        <f t="shared" si="604"/>
        <v>34</v>
      </c>
      <c r="AX284" s="35">
        <f t="shared" si="604"/>
        <v>153</v>
      </c>
      <c r="AY284" s="34">
        <f t="shared" si="604"/>
        <v>65</v>
      </c>
      <c r="AZ284" s="34">
        <f t="shared" si="604"/>
        <v>135</v>
      </c>
      <c r="BA284" s="36">
        <f t="shared" si="604"/>
        <v>316</v>
      </c>
      <c r="BB284" s="35">
        <f t="shared" si="604"/>
        <v>456</v>
      </c>
      <c r="BC284" s="34">
        <f t="shared" si="604"/>
        <v>469</v>
      </c>
      <c r="BD284" s="36">
        <f t="shared" si="604"/>
        <v>881</v>
      </c>
      <c r="BE284" s="275">
        <f>SUM(BE273+BE280)</f>
        <v>2535</v>
      </c>
      <c r="BF284" s="277">
        <f>SUM((AW269*AW284)+(AX269*AX284)+(AY269*AY284)+(AZ269*AZ284)+(BA269*BA284)+(BB269*BB284)+(BC269*BC284)+(BD269*BD284))/(AW284+AX284+AY284+AZ284+BA284+BB284+BC284+BD284)</f>
        <v>3.1263451574332404</v>
      </c>
      <c r="BG284" s="281">
        <f>SUM(BF284/4*100)</f>
        <v>78.158628935831004</v>
      </c>
    </row>
    <row r="285" spans="1:59" ht="21.75" customHeight="1" x14ac:dyDescent="0.2">
      <c r="A285" s="119"/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50"/>
      <c r="M285" s="150"/>
      <c r="N285" s="150"/>
      <c r="O285" s="150"/>
      <c r="Q285" s="396"/>
      <c r="R285" s="306"/>
      <c r="S285" s="284">
        <f>SUM(S284+T284)</f>
        <v>43</v>
      </c>
      <c r="T285" s="285"/>
      <c r="U285" s="284">
        <f>SUM(U284+V284+W284+X284)</f>
        <v>333</v>
      </c>
      <c r="V285" s="286"/>
      <c r="W285" s="286"/>
      <c r="X285" s="285"/>
      <c r="Y285" s="284">
        <f>SUM(Y284+Z284+AA284)</f>
        <v>895</v>
      </c>
      <c r="Z285" s="286"/>
      <c r="AA285" s="285"/>
      <c r="AB285" s="276"/>
      <c r="AC285" s="302"/>
      <c r="AD285" s="231"/>
      <c r="AE285" s="221"/>
      <c r="AF285" s="330"/>
      <c r="AG285" s="284">
        <f>SUM(AG284+AH284)</f>
        <v>17</v>
      </c>
      <c r="AH285" s="285"/>
      <c r="AI285" s="284">
        <f>SUM(AI284+AJ284+AK284+AL284)</f>
        <v>336</v>
      </c>
      <c r="AJ285" s="286"/>
      <c r="AK285" s="286"/>
      <c r="AL285" s="285"/>
      <c r="AM285" s="284">
        <f>SUM(AM284+AN284+AO284)</f>
        <v>911</v>
      </c>
      <c r="AN285" s="286"/>
      <c r="AO285" s="285"/>
      <c r="AP285" s="276"/>
      <c r="AQ285" s="278"/>
      <c r="AR285" s="282"/>
      <c r="AT285" s="221"/>
      <c r="AU285" s="330"/>
      <c r="AV285" s="284">
        <f>SUM(AV284+AW284)</f>
        <v>60</v>
      </c>
      <c r="AW285" s="285"/>
      <c r="AX285" s="284">
        <f>SUM(AX284+AY284+AZ284+BA284)</f>
        <v>669</v>
      </c>
      <c r="AY285" s="286"/>
      <c r="AZ285" s="286"/>
      <c r="BA285" s="285"/>
      <c r="BB285" s="284">
        <f>SUM(BB284+BC284+BD284)</f>
        <v>1806</v>
      </c>
      <c r="BC285" s="286"/>
      <c r="BD285" s="285"/>
      <c r="BE285" s="276"/>
      <c r="BF285" s="278"/>
      <c r="BG285" s="282"/>
    </row>
    <row r="286" spans="1:59" ht="21.75" customHeight="1" x14ac:dyDescent="0.2">
      <c r="A286" s="119"/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50"/>
      <c r="M286" s="150"/>
      <c r="N286" s="150"/>
      <c r="O286" s="150"/>
      <c r="Q286" s="396"/>
      <c r="R286" s="198" t="s">
        <v>7</v>
      </c>
      <c r="S286" s="49">
        <f>SUM(S284/((AB284)-(S284)))</f>
        <v>1.3556618819776715E-2</v>
      </c>
      <c r="T286" s="50">
        <f>SUM(T284/((AB284)-(S284)))</f>
        <v>2.0733652312599681E-2</v>
      </c>
      <c r="U286" s="49">
        <f>SUM(U284/((AB284)-(S284)))</f>
        <v>5.9808612440191387E-2</v>
      </c>
      <c r="V286" s="39">
        <f>SUM(V284/((AB284)-(S284)))</f>
        <v>1.9138755980861243E-2</v>
      </c>
      <c r="W286" s="39">
        <f>SUM(W284/((AB284)-(S284)))</f>
        <v>5.3429027113237638E-2</v>
      </c>
      <c r="X286" s="50">
        <f>SUM(X284/((AB284)-(S284)))</f>
        <v>0.1331738437001595</v>
      </c>
      <c r="Y286" s="49">
        <f>SUM(Y284/((AB284)-(S284)))</f>
        <v>0.15311004784688995</v>
      </c>
      <c r="Z286" s="39">
        <f>SUM(Z284/((AB284)-(S284)))</f>
        <v>0.17224880382775121</v>
      </c>
      <c r="AA286" s="50">
        <f>SUM(AA284/((AB284)-(S284)))</f>
        <v>0.3883572567783094</v>
      </c>
      <c r="AB286" s="398">
        <f>SUM(T287+U287+Y287)</f>
        <v>1</v>
      </c>
      <c r="AC286" s="302" t="e">
        <f>SUM((#REF!*T286)+(#REF!*U286)+(#REF!*V286)+(#REF!*W286)+(#REF!*X286)+(#REF!*Y286)+(#REF!*Z286)+(#REF!*AA286))/(T286+U286+V286+W286+X286+Y286+Z286+AA286)</f>
        <v>#REF!</v>
      </c>
      <c r="AD286" s="231"/>
      <c r="AE286" s="221"/>
      <c r="AF286" s="79" t="s">
        <v>7</v>
      </c>
      <c r="AG286" s="49">
        <f>SUM(AG284/((AP284)-(AG284)))</f>
        <v>7.1713147410358566E-3</v>
      </c>
      <c r="AH286" s="50">
        <f>SUM(AH284/((AP284)-(AG284)))</f>
        <v>6.3745019920318727E-3</v>
      </c>
      <c r="AI286" s="49">
        <f>SUM(AI284/((AP284)-(AG284)))</f>
        <v>6.2151394422310755E-2</v>
      </c>
      <c r="AJ286" s="39">
        <f>SUM(AJ284/((AP284)-(AG284)))</f>
        <v>3.2669322709163347E-2</v>
      </c>
      <c r="AK286" s="39">
        <f>SUM(AK284/((AP284)-(AG284)))</f>
        <v>5.4183266932270914E-2</v>
      </c>
      <c r="AL286" s="50">
        <f>SUM(AL284/((AP284)-(AG284)))</f>
        <v>0.11872509960159362</v>
      </c>
      <c r="AM286" s="49">
        <f>SUM(AM284/((AP284)-(AG284)))</f>
        <v>0.21035856573705181</v>
      </c>
      <c r="AN286" s="39">
        <f>SUM(AN284/((AP284)-(AG284)))</f>
        <v>0.20159362549800797</v>
      </c>
      <c r="AO286" s="50">
        <f>SUM(AO284/((AP284)-(AG284)))</f>
        <v>0.3139442231075697</v>
      </c>
      <c r="AP286" s="236">
        <f>SUM(AH287+AI287+AM287)</f>
        <v>1</v>
      </c>
      <c r="AQ286" s="279" t="e">
        <f>SUM((#REF!*AH286)+(#REF!*AI286)+(#REF!*AJ286)+(#REF!*AK286)+(#REF!*AL286)+(#REF!*AM286)+(#REF!*AN286)+(#REF!*AO286))/(AH286+AI286+AJ286+AK286+AL286+AM286+AN286+AO286)</f>
        <v>#REF!</v>
      </c>
      <c r="AR286" s="282"/>
      <c r="AT286" s="221"/>
      <c r="AU286" s="79" t="s">
        <v>7</v>
      </c>
      <c r="AV286" s="49">
        <f>SUM(AV284/((BE284)-(AV284)))</f>
        <v>1.0362694300518135E-2</v>
      </c>
      <c r="AW286" s="50">
        <f>SUM(AW284/((BE284)-(AV284)))</f>
        <v>1.3551215623754484E-2</v>
      </c>
      <c r="AX286" s="49">
        <f>SUM(AX284/((BE284)-(AV284)))</f>
        <v>6.0980470306895178E-2</v>
      </c>
      <c r="AY286" s="39">
        <f>SUM(AY284/((BE284)-(AV284)))</f>
        <v>2.5906735751295335E-2</v>
      </c>
      <c r="AZ286" s="39">
        <f>SUM(AZ284/((BE284)-(AV284)))</f>
        <v>5.3806297329613395E-2</v>
      </c>
      <c r="BA286" s="50">
        <f>SUM(BA284/((BE284)-(AV284)))</f>
        <v>0.12594659226783578</v>
      </c>
      <c r="BB286" s="49">
        <f>SUM(BB284/((BE284)-(AV284)))</f>
        <v>0.1817457154244719</v>
      </c>
      <c r="BC286" s="39">
        <f>SUM(BC284/((BE284)-(AV284)))</f>
        <v>0.18692706257473096</v>
      </c>
      <c r="BD286" s="50">
        <f>SUM(BD284/((BE284)-(AV284)))</f>
        <v>0.35113591072140293</v>
      </c>
      <c r="BE286" s="236">
        <f>SUM(AW287+AX287+BB287)</f>
        <v>1</v>
      </c>
      <c r="BF286" s="279" t="e">
        <f>SUM((#REF!*AW286)+(#REF!*AX286)+(#REF!*AY286)+(#REF!*AZ286)+(#REF!*BA286)+(#REF!*BB286)+(#REF!*BC286)+(#REF!*BD286))/(AW286+AX286+AY286+AZ286+BA286+BB286+BC286+BD286)</f>
        <v>#REF!</v>
      </c>
      <c r="BG286" s="282"/>
    </row>
    <row r="287" spans="1:59" ht="21.75" customHeight="1" thickBot="1" x14ac:dyDescent="0.25">
      <c r="A287" s="119"/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50"/>
      <c r="M287" s="150"/>
      <c r="N287" s="150"/>
      <c r="O287" s="150"/>
      <c r="Q287" s="397"/>
      <c r="R287" s="127" t="s">
        <v>10</v>
      </c>
      <c r="S287" s="197">
        <f>SUM(S286)</f>
        <v>1.3556618819776715E-2</v>
      </c>
      <c r="T287" s="158">
        <f>SUM(T286)</f>
        <v>2.0733652312599681E-2</v>
      </c>
      <c r="U287" s="387">
        <f>SUM(U286:X286)</f>
        <v>0.26555023923444976</v>
      </c>
      <c r="V287" s="388"/>
      <c r="W287" s="388"/>
      <c r="X287" s="389"/>
      <c r="Y287" s="387">
        <f>SUM(Y286:AA286)</f>
        <v>0.71371610845295064</v>
      </c>
      <c r="Z287" s="388"/>
      <c r="AA287" s="389"/>
      <c r="AB287" s="399"/>
      <c r="AC287" s="303" t="e">
        <f>SUM((#REF!*T287)+(#REF!*U287)+(#REF!*V287)+(#REF!*W287)+(#REF!*X287)+(#REF!*Y287)+(#REF!*Z287)+(#REF!*AA287))/(T287+U287+V287+W287+X287+Y287+Z287+AA287)</f>
        <v>#REF!</v>
      </c>
      <c r="AD287" s="232"/>
      <c r="AE287" s="222"/>
      <c r="AF287" s="80" t="s">
        <v>10</v>
      </c>
      <c r="AG287" s="156">
        <f>SUM(AG286)</f>
        <v>7.1713147410358566E-3</v>
      </c>
      <c r="AH287" s="158">
        <f>SUM(AH286)</f>
        <v>6.3745019920318727E-3</v>
      </c>
      <c r="AI287" s="238">
        <f>SUM(AI286:AL286)</f>
        <v>0.26772908366533865</v>
      </c>
      <c r="AJ287" s="239"/>
      <c r="AK287" s="239"/>
      <c r="AL287" s="240"/>
      <c r="AM287" s="238">
        <f>SUM(AM286:AO286)</f>
        <v>0.72589641434262941</v>
      </c>
      <c r="AN287" s="239"/>
      <c r="AO287" s="240"/>
      <c r="AP287" s="237"/>
      <c r="AQ287" s="280" t="e">
        <f>SUM((#REF!*AH287)+(#REF!*AI287)+(#REF!*AJ287)+(#REF!*AK287)+(#REF!*AL287)+(#REF!*AM287)+(#REF!*AN287)+(#REF!*AO287))/(AH287+AI287+AJ287+AK287+AL287+AM287+AN287+AO287)</f>
        <v>#REF!</v>
      </c>
      <c r="AR287" s="283"/>
      <c r="AT287" s="222"/>
      <c r="AU287" s="80" t="s">
        <v>10</v>
      </c>
      <c r="AV287" s="156">
        <f>SUM(AV286)</f>
        <v>1.0362694300518135E-2</v>
      </c>
      <c r="AW287" s="158">
        <f>SUM(AW286)</f>
        <v>1.3551215623754484E-2</v>
      </c>
      <c r="AX287" s="238">
        <f>SUM(AX286:BA286)</f>
        <v>0.26664009565563968</v>
      </c>
      <c r="AY287" s="239"/>
      <c r="AZ287" s="239"/>
      <c r="BA287" s="240"/>
      <c r="BB287" s="238">
        <f>SUM(BB286:BD286)</f>
        <v>0.71980868872060577</v>
      </c>
      <c r="BC287" s="239"/>
      <c r="BD287" s="240"/>
      <c r="BE287" s="237"/>
      <c r="BF287" s="280" t="e">
        <f>SUM((#REF!*AW287)+(#REF!*AX287)+(#REF!*AY287)+(#REF!*AZ287)+(#REF!*BA287)+(#REF!*BB287)+(#REF!*BC287)+(#REF!*BD287))/(AW287+AX287+AY287+AZ287+BA287+BB287+BC287+BD287)</f>
        <v>#REF!</v>
      </c>
      <c r="BG287" s="283"/>
    </row>
    <row r="288" spans="1:59" ht="21.75" customHeight="1" x14ac:dyDescent="0.2">
      <c r="A288" s="119"/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50"/>
      <c r="M288" s="150"/>
      <c r="N288" s="150"/>
      <c r="O288" s="150"/>
      <c r="Q288" s="290" t="s">
        <v>68</v>
      </c>
      <c r="R288" s="290"/>
      <c r="S288" s="290"/>
      <c r="T288" s="290"/>
      <c r="U288" s="290"/>
      <c r="V288" s="290"/>
      <c r="W288" s="290"/>
      <c r="X288" s="290"/>
      <c r="Y288" s="290"/>
      <c r="Z288" s="290"/>
      <c r="AA288" s="290"/>
      <c r="AB288" s="290"/>
      <c r="AC288" s="290"/>
      <c r="AD288" s="290"/>
      <c r="AE288" s="290" t="s">
        <v>70</v>
      </c>
      <c r="AF288" s="290"/>
      <c r="AG288" s="290"/>
      <c r="AH288" s="290"/>
      <c r="AI288" s="290"/>
      <c r="AJ288" s="290"/>
      <c r="AK288" s="290"/>
      <c r="AL288" s="290"/>
      <c r="AM288" s="290"/>
      <c r="AN288" s="290"/>
      <c r="AO288" s="290"/>
      <c r="AP288" s="290"/>
      <c r="AQ288" s="290"/>
      <c r="AR288" s="290"/>
      <c r="AT288" s="290" t="str">
        <f t="shared" ref="AT288" si="605">$AT$156</f>
        <v>สถิติผลการเรียนของกลุ่มสาระการเรียนรู้ ปีการศึกษา 2557</v>
      </c>
      <c r="AU288" s="290"/>
      <c r="AV288" s="290"/>
      <c r="AW288" s="290"/>
      <c r="AX288" s="290"/>
      <c r="AY288" s="290"/>
      <c r="AZ288" s="290"/>
      <c r="BA288" s="290"/>
      <c r="BB288" s="290"/>
      <c r="BC288" s="290"/>
      <c r="BD288" s="290"/>
      <c r="BE288" s="290"/>
      <c r="BF288" s="290"/>
      <c r="BG288" s="290"/>
    </row>
    <row r="289" spans="1:59" ht="27" thickBot="1" x14ac:dyDescent="0.25">
      <c r="A289" s="119"/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50"/>
      <c r="M289" s="150"/>
      <c r="N289" s="150"/>
      <c r="O289" s="150"/>
      <c r="Q289" s="242" t="s">
        <v>18</v>
      </c>
      <c r="R289" s="242"/>
      <c r="S289" s="242"/>
      <c r="T289" s="242"/>
      <c r="U289" s="242"/>
      <c r="V289" s="242"/>
      <c r="W289" s="242"/>
      <c r="X289" s="242"/>
      <c r="Y289" s="242"/>
      <c r="Z289" s="242"/>
      <c r="AA289" s="242"/>
      <c r="AB289" s="242"/>
      <c r="AC289" s="242"/>
      <c r="AD289" s="242"/>
      <c r="AE289" s="242" t="s">
        <v>18</v>
      </c>
      <c r="AF289" s="242"/>
      <c r="AG289" s="242"/>
      <c r="AH289" s="242"/>
      <c r="AI289" s="242"/>
      <c r="AJ289" s="242"/>
      <c r="AK289" s="242"/>
      <c r="AL289" s="242"/>
      <c r="AM289" s="242"/>
      <c r="AN289" s="242"/>
      <c r="AO289" s="242"/>
      <c r="AP289" s="242"/>
      <c r="AQ289" s="242"/>
      <c r="AR289" s="242"/>
      <c r="AT289" s="242" t="s">
        <v>18</v>
      </c>
      <c r="AU289" s="242"/>
      <c r="AV289" s="242"/>
      <c r="AW289" s="242"/>
      <c r="AX289" s="242"/>
      <c r="AY289" s="242"/>
      <c r="AZ289" s="242"/>
      <c r="BA289" s="242"/>
      <c r="BB289" s="242"/>
      <c r="BC289" s="242"/>
      <c r="BD289" s="242"/>
      <c r="BE289" s="242"/>
      <c r="BF289" s="242"/>
      <c r="BG289" s="242"/>
    </row>
    <row r="290" spans="1:59" ht="21.75" customHeight="1" thickBot="1" x14ac:dyDescent="0.25">
      <c r="A290" s="119"/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50"/>
      <c r="M290" s="150"/>
      <c r="N290" s="150"/>
      <c r="O290" s="150"/>
      <c r="Q290" s="385" t="s">
        <v>8</v>
      </c>
      <c r="R290" s="383" t="s">
        <v>17</v>
      </c>
      <c r="S290" s="381" t="s">
        <v>32</v>
      </c>
      <c r="T290" s="382"/>
      <c r="U290" s="369" t="s">
        <v>76</v>
      </c>
      <c r="V290" s="265"/>
      <c r="W290" s="265"/>
      <c r="X290" s="265"/>
      <c r="Y290" s="265"/>
      <c r="Z290" s="265"/>
      <c r="AA290" s="380"/>
      <c r="AB290" s="291" t="s">
        <v>75</v>
      </c>
      <c r="AC290" s="293" t="s">
        <v>7</v>
      </c>
      <c r="AD290" s="295" t="s">
        <v>30</v>
      </c>
      <c r="AE290" s="243" t="s">
        <v>8</v>
      </c>
      <c r="AF290" s="320" t="s">
        <v>17</v>
      </c>
      <c r="AG290" s="245" t="s">
        <v>32</v>
      </c>
      <c r="AH290" s="246"/>
      <c r="AI290" s="247" t="s">
        <v>76</v>
      </c>
      <c r="AJ290" s="248"/>
      <c r="AK290" s="248"/>
      <c r="AL290" s="248"/>
      <c r="AM290" s="248"/>
      <c r="AN290" s="248"/>
      <c r="AO290" s="248"/>
      <c r="AP290" s="291" t="s">
        <v>75</v>
      </c>
      <c r="AQ290" s="293" t="s">
        <v>7</v>
      </c>
      <c r="AR290" s="295" t="s">
        <v>30</v>
      </c>
      <c r="AT290" s="243" t="s">
        <v>8</v>
      </c>
      <c r="AU290" s="320" t="s">
        <v>17</v>
      </c>
      <c r="AV290" s="245" t="s">
        <v>32</v>
      </c>
      <c r="AW290" s="246"/>
      <c r="AX290" s="247" t="s">
        <v>76</v>
      </c>
      <c r="AY290" s="248"/>
      <c r="AZ290" s="248"/>
      <c r="BA290" s="248"/>
      <c r="BB290" s="248"/>
      <c r="BC290" s="248"/>
      <c r="BD290" s="248"/>
      <c r="BE290" s="291" t="s">
        <v>75</v>
      </c>
      <c r="BF290" s="293" t="s">
        <v>7</v>
      </c>
      <c r="BG290" s="295" t="s">
        <v>30</v>
      </c>
    </row>
    <row r="291" spans="1:59" ht="21.75" customHeight="1" thickBot="1" x14ac:dyDescent="0.25">
      <c r="A291" s="119"/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50"/>
      <c r="M291" s="150"/>
      <c r="N291" s="150"/>
      <c r="O291" s="150"/>
      <c r="Q291" s="386"/>
      <c r="R291" s="384"/>
      <c r="S291" s="47" t="s">
        <v>9</v>
      </c>
      <c r="T291" s="48">
        <v>0</v>
      </c>
      <c r="U291" s="13">
        <v>1</v>
      </c>
      <c r="V291" s="11">
        <v>1.5</v>
      </c>
      <c r="W291" s="11">
        <v>2</v>
      </c>
      <c r="X291" s="12">
        <v>2.5</v>
      </c>
      <c r="Y291" s="13">
        <v>3</v>
      </c>
      <c r="Z291" s="11">
        <v>3.5</v>
      </c>
      <c r="AA291" s="12">
        <v>4</v>
      </c>
      <c r="AB291" s="292"/>
      <c r="AC291" s="294"/>
      <c r="AD291" s="296"/>
      <c r="AE291" s="244"/>
      <c r="AF291" s="321"/>
      <c r="AG291" s="47" t="s">
        <v>9</v>
      </c>
      <c r="AH291" s="48">
        <v>0</v>
      </c>
      <c r="AI291" s="13">
        <v>1</v>
      </c>
      <c r="AJ291" s="11">
        <v>1.5</v>
      </c>
      <c r="AK291" s="11">
        <v>2</v>
      </c>
      <c r="AL291" s="12">
        <v>2.5</v>
      </c>
      <c r="AM291" s="13">
        <v>3</v>
      </c>
      <c r="AN291" s="11">
        <v>3.5</v>
      </c>
      <c r="AO291" s="12">
        <v>4</v>
      </c>
      <c r="AP291" s="292"/>
      <c r="AQ291" s="294"/>
      <c r="AR291" s="296"/>
      <c r="AT291" s="244"/>
      <c r="AU291" s="321"/>
      <c r="AV291" s="47" t="s">
        <v>9</v>
      </c>
      <c r="AW291" s="48">
        <v>0</v>
      </c>
      <c r="AX291" s="13">
        <v>1</v>
      </c>
      <c r="AY291" s="11">
        <v>1.5</v>
      </c>
      <c r="AZ291" s="11">
        <v>2</v>
      </c>
      <c r="BA291" s="12">
        <v>2.5</v>
      </c>
      <c r="BB291" s="13">
        <v>3</v>
      </c>
      <c r="BC291" s="11">
        <v>3.5</v>
      </c>
      <c r="BD291" s="12">
        <v>4</v>
      </c>
      <c r="BE291" s="292"/>
      <c r="BF291" s="294"/>
      <c r="BG291" s="296"/>
    </row>
    <row r="292" spans="1:59" ht="21" customHeight="1" x14ac:dyDescent="0.2">
      <c r="A292" s="119"/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50"/>
      <c r="M292" s="150"/>
      <c r="N292" s="150"/>
      <c r="O292" s="150"/>
      <c r="Q292" s="395" t="s">
        <v>21</v>
      </c>
      <c r="R292" s="65" t="s">
        <v>12</v>
      </c>
      <c r="S292" s="14">
        <f t="shared" ref="S292:AA292" si="606">S11</f>
        <v>2</v>
      </c>
      <c r="T292" s="15">
        <f t="shared" si="606"/>
        <v>4</v>
      </c>
      <c r="U292" s="14">
        <f t="shared" si="606"/>
        <v>52</v>
      </c>
      <c r="V292" s="17">
        <f t="shared" si="606"/>
        <v>20</v>
      </c>
      <c r="W292" s="17">
        <f t="shared" si="606"/>
        <v>31</v>
      </c>
      <c r="X292" s="15">
        <f t="shared" si="606"/>
        <v>26</v>
      </c>
      <c r="Y292" s="14">
        <f t="shared" si="606"/>
        <v>32</v>
      </c>
      <c r="Z292" s="17">
        <f t="shared" si="606"/>
        <v>44</v>
      </c>
      <c r="AA292" s="15">
        <f t="shared" si="606"/>
        <v>85</v>
      </c>
      <c r="AB292" s="16">
        <f t="shared" ref="AB292:AB294" si="607">SUM(S292:AA292)</f>
        <v>296</v>
      </c>
      <c r="AC292" s="42">
        <f>SUM((T291*T292)+(U291*U292)+(V291*V292)+(W291*W292)+(X291*X292)+(Y291*Y292)+(Z291*Z292)+(AA291*AA292))/(T292+U292+V292+W292+X292+Y292+Z292+AA292)</f>
        <v>2.7176870748299318</v>
      </c>
      <c r="AD292" s="74">
        <f>SUM(AC292/4*100)</f>
        <v>67.942176870748298</v>
      </c>
      <c r="AE292" s="221" t="s">
        <v>21</v>
      </c>
      <c r="AF292" s="60" t="s">
        <v>12</v>
      </c>
      <c r="AG292" s="14">
        <f t="shared" ref="AG292:AO292" si="608">AG11</f>
        <v>0</v>
      </c>
      <c r="AH292" s="15">
        <f t="shared" si="608"/>
        <v>0</v>
      </c>
      <c r="AI292" s="14">
        <f t="shared" si="608"/>
        <v>2</v>
      </c>
      <c r="AJ292" s="17">
        <f t="shared" si="608"/>
        <v>1</v>
      </c>
      <c r="AK292" s="17">
        <f t="shared" si="608"/>
        <v>1</v>
      </c>
      <c r="AL292" s="15">
        <f t="shared" si="608"/>
        <v>1</v>
      </c>
      <c r="AM292" s="14">
        <f t="shared" si="608"/>
        <v>1</v>
      </c>
      <c r="AN292" s="17">
        <f t="shared" si="608"/>
        <v>22</v>
      </c>
      <c r="AO292" s="15">
        <f t="shared" si="608"/>
        <v>117</v>
      </c>
      <c r="AP292" s="16">
        <f t="shared" ref="AP292:AP294" si="609">SUM(AG292:AO292)</f>
        <v>145</v>
      </c>
      <c r="AQ292" s="42">
        <f>SUM((AH291*AH292)+(AI291*AI292)+(AJ291*AJ292)+(AK291*AK292)+(AL291*AL292)+(AM291*AM292)+(AN291*AN292)+(AO291*AO292))/(AH292+AI292+AJ292+AK292+AL292+AM292+AN292+AO292)</f>
        <v>3.8344827586206898</v>
      </c>
      <c r="AR292" s="74">
        <f>SUM(AQ292/4*100)</f>
        <v>95.862068965517238</v>
      </c>
      <c r="AT292" s="221" t="s">
        <v>21</v>
      </c>
      <c r="AU292" s="60" t="s">
        <v>12</v>
      </c>
      <c r="AV292" s="14">
        <f t="shared" ref="AV292:BD294" si="610">SUM(S292+AG292)</f>
        <v>2</v>
      </c>
      <c r="AW292" s="15">
        <f t="shared" si="610"/>
        <v>4</v>
      </c>
      <c r="AX292" s="14">
        <f t="shared" si="610"/>
        <v>54</v>
      </c>
      <c r="AY292" s="17">
        <f t="shared" si="610"/>
        <v>21</v>
      </c>
      <c r="AZ292" s="17">
        <f t="shared" si="610"/>
        <v>32</v>
      </c>
      <c r="BA292" s="15">
        <f t="shared" si="610"/>
        <v>27</v>
      </c>
      <c r="BB292" s="14">
        <f t="shared" si="610"/>
        <v>33</v>
      </c>
      <c r="BC292" s="17">
        <f t="shared" si="610"/>
        <v>66</v>
      </c>
      <c r="BD292" s="15">
        <f t="shared" si="610"/>
        <v>202</v>
      </c>
      <c r="BE292" s="16">
        <f t="shared" ref="BE292:BE294" si="611">SUM(AV292:BD292)</f>
        <v>441</v>
      </c>
      <c r="BF292" s="42">
        <f>SUM((AW291*AW292)+(AX291*AX292)+(AY291*AY292)+(AZ291*AZ292)+(BA291*BA292)+(BB291*BB292)+(BC291*BC292)+(BD291*BD292))/(AW292+AX292+AY292+AZ292+BA292+BB292+BC292+BD292)</f>
        <v>3.0865603644646926</v>
      </c>
      <c r="BG292" s="74">
        <f>SUM(BF292/4*100)</f>
        <v>77.164009111617318</v>
      </c>
    </row>
    <row r="293" spans="1:59" ht="21.75" customHeight="1" x14ac:dyDescent="0.2">
      <c r="A293" s="119"/>
      <c r="B293" s="119"/>
      <c r="C293" s="119"/>
      <c r="D293" s="119"/>
      <c r="E293" s="119"/>
      <c r="F293" s="119"/>
      <c r="G293" s="119"/>
      <c r="H293" s="119"/>
      <c r="I293" s="119"/>
      <c r="J293" s="119"/>
      <c r="K293" s="119"/>
      <c r="L293" s="150"/>
      <c r="M293" s="150"/>
      <c r="N293" s="150"/>
      <c r="O293" s="150"/>
      <c r="Q293" s="396"/>
      <c r="R293" s="66" t="s">
        <v>13</v>
      </c>
      <c r="S293" s="18">
        <f t="shared" ref="S293:AA293" si="612">S33</f>
        <v>4</v>
      </c>
      <c r="T293" s="19">
        <f t="shared" si="612"/>
        <v>0</v>
      </c>
      <c r="U293" s="18">
        <f t="shared" si="612"/>
        <v>2</v>
      </c>
      <c r="V293" s="38">
        <f t="shared" si="612"/>
        <v>0</v>
      </c>
      <c r="W293" s="38">
        <f t="shared" si="612"/>
        <v>0</v>
      </c>
      <c r="X293" s="19">
        <f t="shared" si="612"/>
        <v>1</v>
      </c>
      <c r="Y293" s="18">
        <f t="shared" si="612"/>
        <v>3</v>
      </c>
      <c r="Z293" s="38">
        <f t="shared" si="612"/>
        <v>10</v>
      </c>
      <c r="AA293" s="19">
        <f t="shared" si="612"/>
        <v>95</v>
      </c>
      <c r="AB293" s="46">
        <f t="shared" si="607"/>
        <v>115</v>
      </c>
      <c r="AC293" s="43">
        <f>SUM((T291*T293)+(U291*U293)+(V291*V293)+(W291*W293)+(X291*X293)+(Y291*Y293)+(Z291*Z293)+(AA291*AA293))/(T293+U293+V293+W293+X293+Y293+Z293+AA293)</f>
        <v>3.8603603603603602</v>
      </c>
      <c r="AD293" s="69">
        <f t="shared" ref="AD293:AD294" si="613">SUM(AC293/4*100)</f>
        <v>96.509009009009006</v>
      </c>
      <c r="AE293" s="221"/>
      <c r="AF293" s="61" t="s">
        <v>13</v>
      </c>
      <c r="AG293" s="18">
        <f t="shared" ref="AG293:AO293" si="614">AG33</f>
        <v>1</v>
      </c>
      <c r="AH293" s="19">
        <f t="shared" si="614"/>
        <v>6</v>
      </c>
      <c r="AI293" s="18">
        <f t="shared" si="614"/>
        <v>15</v>
      </c>
      <c r="AJ293" s="38">
        <f t="shared" si="614"/>
        <v>10</v>
      </c>
      <c r="AK293" s="38">
        <f t="shared" si="614"/>
        <v>12</v>
      </c>
      <c r="AL293" s="19">
        <f t="shared" si="614"/>
        <v>9</v>
      </c>
      <c r="AM293" s="18">
        <f t="shared" si="614"/>
        <v>30</v>
      </c>
      <c r="AN293" s="38">
        <f t="shared" si="614"/>
        <v>32</v>
      </c>
      <c r="AO293" s="19">
        <f t="shared" si="614"/>
        <v>98</v>
      </c>
      <c r="AP293" s="46">
        <f t="shared" si="609"/>
        <v>213</v>
      </c>
      <c r="AQ293" s="43">
        <f>SUM((AH291*AH293)+(AI291*AI293)+(AJ291*AJ293)+(AK291*AK293)+(AL291*AL293)+(AM291*AM293)+(AN291*AN293)+(AO291*AO293))/(AH293+AI293+AJ293+AK293+AL293+AM293+AN293+AO293)</f>
        <v>3.1627358490566038</v>
      </c>
      <c r="AR293" s="69">
        <f t="shared" ref="AR293:AR294" si="615">SUM(AQ293/4*100)</f>
        <v>79.068396226415089</v>
      </c>
      <c r="AT293" s="221"/>
      <c r="AU293" s="61" t="s">
        <v>13</v>
      </c>
      <c r="AV293" s="18">
        <f t="shared" si="610"/>
        <v>5</v>
      </c>
      <c r="AW293" s="19">
        <f t="shared" si="610"/>
        <v>6</v>
      </c>
      <c r="AX293" s="18">
        <f t="shared" si="610"/>
        <v>17</v>
      </c>
      <c r="AY293" s="38">
        <f t="shared" si="610"/>
        <v>10</v>
      </c>
      <c r="AZ293" s="38">
        <f t="shared" si="610"/>
        <v>12</v>
      </c>
      <c r="BA293" s="19">
        <f t="shared" si="610"/>
        <v>10</v>
      </c>
      <c r="BB293" s="18">
        <f t="shared" si="610"/>
        <v>33</v>
      </c>
      <c r="BC293" s="38">
        <f t="shared" si="610"/>
        <v>42</v>
      </c>
      <c r="BD293" s="19">
        <f t="shared" si="610"/>
        <v>193</v>
      </c>
      <c r="BE293" s="46">
        <f t="shared" si="611"/>
        <v>328</v>
      </c>
      <c r="BF293" s="43">
        <f>SUM((AW291*AW293)+(AX291*AX293)+(AY291*AY293)+(AZ291*AZ293)+(BA291*BA293)+(BB291*BB293)+(BC291*BC293)+(BD291*BD293))/(AW293+AX293+AY293+AZ293+BA293+BB293+BC293+BD293)</f>
        <v>3.4024767801857587</v>
      </c>
      <c r="BG293" s="69">
        <f t="shared" ref="BG293:BG301" si="616">SUM(BF293/4*100)</f>
        <v>85.061919504643967</v>
      </c>
    </row>
    <row r="294" spans="1:59" ht="21.75" customHeight="1" thickBot="1" x14ac:dyDescent="0.25">
      <c r="A294" s="119"/>
      <c r="B294" s="119"/>
      <c r="C294" s="119"/>
      <c r="D294" s="119"/>
      <c r="E294" s="119"/>
      <c r="F294" s="119"/>
      <c r="G294" s="119"/>
      <c r="H294" s="119"/>
      <c r="I294" s="119"/>
      <c r="J294" s="119"/>
      <c r="K294" s="119"/>
      <c r="L294" s="150"/>
      <c r="M294" s="150"/>
      <c r="N294" s="150"/>
      <c r="O294" s="150"/>
      <c r="Q294" s="396"/>
      <c r="R294" s="196" t="s">
        <v>0</v>
      </c>
      <c r="S294" s="24">
        <f t="shared" ref="S294:AA294" si="617">S55</f>
        <v>0</v>
      </c>
      <c r="T294" s="25">
        <f t="shared" si="617"/>
        <v>0</v>
      </c>
      <c r="U294" s="24">
        <f t="shared" si="617"/>
        <v>0</v>
      </c>
      <c r="V294" s="26">
        <f t="shared" si="617"/>
        <v>0</v>
      </c>
      <c r="W294" s="26">
        <f t="shared" si="617"/>
        <v>0</v>
      </c>
      <c r="X294" s="25">
        <f t="shared" si="617"/>
        <v>0</v>
      </c>
      <c r="Y294" s="24">
        <f t="shared" si="617"/>
        <v>1</v>
      </c>
      <c r="Z294" s="26">
        <f t="shared" si="617"/>
        <v>14</v>
      </c>
      <c r="AA294" s="25">
        <f t="shared" si="617"/>
        <v>101</v>
      </c>
      <c r="AB294" s="27">
        <f t="shared" si="607"/>
        <v>116</v>
      </c>
      <c r="AC294" s="43">
        <f>SUM((T291*T294)+(U291*U294)+(V291*V294)+(W291*W294)+(X291*X294)+(Y291*Y294)+(Z291*Z294)+(AA291*AA294))/(T294+U294+V294+W294+X294+Y294+Z294+AA294)</f>
        <v>3.9310344827586206</v>
      </c>
      <c r="AD294" s="73">
        <f t="shared" si="613"/>
        <v>98.275862068965509</v>
      </c>
      <c r="AE294" s="221"/>
      <c r="AF294" s="62" t="s">
        <v>0</v>
      </c>
      <c r="AG294" s="24">
        <f t="shared" ref="AG294:AO294" si="618">AG55</f>
        <v>0</v>
      </c>
      <c r="AH294" s="25">
        <f t="shared" si="618"/>
        <v>0</v>
      </c>
      <c r="AI294" s="24">
        <f t="shared" si="618"/>
        <v>0</v>
      </c>
      <c r="AJ294" s="26">
        <f t="shared" si="618"/>
        <v>0</v>
      </c>
      <c r="AK294" s="26">
        <f t="shared" si="618"/>
        <v>0</v>
      </c>
      <c r="AL294" s="25">
        <f t="shared" si="618"/>
        <v>0</v>
      </c>
      <c r="AM294" s="24">
        <f t="shared" si="618"/>
        <v>2</v>
      </c>
      <c r="AN294" s="26">
        <f t="shared" si="618"/>
        <v>14</v>
      </c>
      <c r="AO294" s="25">
        <f t="shared" si="618"/>
        <v>100</v>
      </c>
      <c r="AP294" s="27">
        <f t="shared" si="609"/>
        <v>116</v>
      </c>
      <c r="AQ294" s="43">
        <f>SUM((AH291*AH294)+(AI291*AI294)+(AJ291*AJ294)+(AK291*AK294)+(AL291*AL294)+(AM291*AM294)+(AN291*AN294)+(AO291*AO294))/(AH294+AI294+AJ294+AK294+AL294+AM294+AN294+AO294)</f>
        <v>3.9224137931034484</v>
      </c>
      <c r="AR294" s="73">
        <f t="shared" si="615"/>
        <v>98.060344827586206</v>
      </c>
      <c r="AT294" s="221"/>
      <c r="AU294" s="62" t="s">
        <v>0</v>
      </c>
      <c r="AV294" s="24">
        <f t="shared" si="610"/>
        <v>0</v>
      </c>
      <c r="AW294" s="25">
        <f t="shared" si="610"/>
        <v>0</v>
      </c>
      <c r="AX294" s="24">
        <f t="shared" si="610"/>
        <v>0</v>
      </c>
      <c r="AY294" s="26">
        <f t="shared" si="610"/>
        <v>0</v>
      </c>
      <c r="AZ294" s="26">
        <f t="shared" si="610"/>
        <v>0</v>
      </c>
      <c r="BA294" s="25">
        <f t="shared" si="610"/>
        <v>0</v>
      </c>
      <c r="BB294" s="24">
        <f t="shared" si="610"/>
        <v>3</v>
      </c>
      <c r="BC294" s="26">
        <f t="shared" si="610"/>
        <v>28</v>
      </c>
      <c r="BD294" s="25">
        <f t="shared" si="610"/>
        <v>201</v>
      </c>
      <c r="BE294" s="27">
        <f t="shared" si="611"/>
        <v>232</v>
      </c>
      <c r="BF294" s="43">
        <f>SUM((AW291*AW294)+(AX291*AX294)+(AY291*AY294)+(AZ291*AZ294)+(BA291*BA294)+(BB291*BB294)+(BC291*BC294)+(BD291*BD294))/(AW294+AX294+AY294+AZ294+BA294+BB294+BC294+BD294)</f>
        <v>3.9267241379310347</v>
      </c>
      <c r="BG294" s="73">
        <f t="shared" si="616"/>
        <v>98.168103448275872</v>
      </c>
    </row>
    <row r="295" spans="1:59" ht="21.75" customHeight="1" x14ac:dyDescent="0.2">
      <c r="A295" s="119"/>
      <c r="B295" s="119"/>
      <c r="C295" s="119"/>
      <c r="D295" s="119"/>
      <c r="E295" s="119"/>
      <c r="F295" s="119"/>
      <c r="G295" s="119"/>
      <c r="H295" s="119"/>
      <c r="I295" s="119"/>
      <c r="J295" s="119"/>
      <c r="K295" s="119"/>
      <c r="L295" s="150"/>
      <c r="M295" s="150"/>
      <c r="N295" s="150"/>
      <c r="O295" s="150"/>
      <c r="Q295" s="396"/>
      <c r="R295" s="304" t="s">
        <v>6</v>
      </c>
      <c r="S295" s="24">
        <f>SUM(S292:S294)</f>
        <v>6</v>
      </c>
      <c r="T295" s="25">
        <f t="shared" ref="T295:AB295" si="619">SUM(T292:T294)</f>
        <v>4</v>
      </c>
      <c r="U295" s="24">
        <f t="shared" si="619"/>
        <v>54</v>
      </c>
      <c r="V295" s="26">
        <f t="shared" si="619"/>
        <v>20</v>
      </c>
      <c r="W295" s="26">
        <f t="shared" si="619"/>
        <v>31</v>
      </c>
      <c r="X295" s="25">
        <f t="shared" si="619"/>
        <v>27</v>
      </c>
      <c r="Y295" s="24">
        <f t="shared" si="619"/>
        <v>36</v>
      </c>
      <c r="Z295" s="26">
        <f t="shared" si="619"/>
        <v>68</v>
      </c>
      <c r="AA295" s="25">
        <f t="shared" si="619"/>
        <v>281</v>
      </c>
      <c r="AB295" s="287">
        <f t="shared" si="619"/>
        <v>527</v>
      </c>
      <c r="AC295" s="301">
        <f>SUM((T291*T295)+(U291*U295)+(V291*V295)+(W291*W295)+(X291*X295)+(Y291*Y295)+(Z291*Z295)+(AA291*AA295))/(T295+U295+V295+W295+X295+Y295+Z295+AA295)</f>
        <v>3.2312859884836853</v>
      </c>
      <c r="AD295" s="230">
        <f>SUM(AC295/4*100)</f>
        <v>80.782149712092135</v>
      </c>
      <c r="AE295" s="221"/>
      <c r="AF295" s="331" t="s">
        <v>6</v>
      </c>
      <c r="AG295" s="24">
        <f>SUM(AG292:AG294)</f>
        <v>1</v>
      </c>
      <c r="AH295" s="25">
        <f t="shared" ref="AH295:AP295" si="620">SUM(AH292:AH294)</f>
        <v>6</v>
      </c>
      <c r="AI295" s="24">
        <f t="shared" si="620"/>
        <v>17</v>
      </c>
      <c r="AJ295" s="26">
        <f t="shared" si="620"/>
        <v>11</v>
      </c>
      <c r="AK295" s="26">
        <f t="shared" si="620"/>
        <v>13</v>
      </c>
      <c r="AL295" s="25">
        <f t="shared" si="620"/>
        <v>10</v>
      </c>
      <c r="AM295" s="24">
        <f t="shared" si="620"/>
        <v>33</v>
      </c>
      <c r="AN295" s="26">
        <f t="shared" si="620"/>
        <v>68</v>
      </c>
      <c r="AO295" s="25">
        <f t="shared" si="620"/>
        <v>315</v>
      </c>
      <c r="AP295" s="299">
        <f t="shared" si="620"/>
        <v>474</v>
      </c>
      <c r="AQ295" s="301">
        <f>SUM((AH291*AH295)+(AI291*AI295)+(AJ291*AJ295)+(AK291*AK295)+(AL291*AL295)+(AM291*AM295)+(AN291*AN295)+(AO291*AO295))/(AH295+AI295+AJ295+AK295+AL295+AM295+AN295+AO295)</f>
        <v>3.5549682875264272</v>
      </c>
      <c r="AR295" s="231">
        <f>SUM(AQ295/4*100)</f>
        <v>88.874207188160682</v>
      </c>
      <c r="AT295" s="221"/>
      <c r="AU295" s="331" t="s">
        <v>6</v>
      </c>
      <c r="AV295" s="24">
        <f>SUM(AV292:AV294)</f>
        <v>7</v>
      </c>
      <c r="AW295" s="25">
        <f t="shared" ref="AW295" si="621">SUM(AW292:AW294)</f>
        <v>10</v>
      </c>
      <c r="AX295" s="24">
        <f t="shared" ref="AX295" si="622">SUM(AX292:AX294)</f>
        <v>71</v>
      </c>
      <c r="AY295" s="26">
        <f t="shared" ref="AY295" si="623">SUM(AY292:AY294)</f>
        <v>31</v>
      </c>
      <c r="AZ295" s="26">
        <f t="shared" ref="AZ295" si="624">SUM(AZ292:AZ294)</f>
        <v>44</v>
      </c>
      <c r="BA295" s="25">
        <f t="shared" ref="BA295" si="625">SUM(BA292:BA294)</f>
        <v>37</v>
      </c>
      <c r="BB295" s="24">
        <f t="shared" ref="BB295" si="626">SUM(BB292:BB294)</f>
        <v>69</v>
      </c>
      <c r="BC295" s="26">
        <f t="shared" ref="BC295" si="627">SUM(BC292:BC294)</f>
        <v>136</v>
      </c>
      <c r="BD295" s="25">
        <f t="shared" ref="BD295" si="628">SUM(BD292:BD294)</f>
        <v>596</v>
      </c>
      <c r="BE295" s="299">
        <f t="shared" ref="BE295" si="629">SUM(BE292:BE294)</f>
        <v>1001</v>
      </c>
      <c r="BF295" s="301">
        <f>SUM((AW291*AW295)+(AX291*AX295)+(AY291*AY295)+(AZ291*AZ295)+(BA291*BA295)+(BB291*BB295)+(BC291*BC295)+(BD291*BD295))/(AW295+AX295+AY295+AZ295+BA295+BB295+BC295+BD295)</f>
        <v>3.3853118712273642</v>
      </c>
      <c r="BG295" s="231">
        <f>SUM(BF295/4*100)</f>
        <v>84.632796780684103</v>
      </c>
    </row>
    <row r="296" spans="1:59" ht="21.75" customHeight="1" x14ac:dyDescent="0.2">
      <c r="A296" s="119"/>
      <c r="B296" s="119"/>
      <c r="C296" s="119"/>
      <c r="D296" s="119"/>
      <c r="E296" s="119"/>
      <c r="F296" s="119"/>
      <c r="G296" s="119"/>
      <c r="H296" s="119"/>
      <c r="I296" s="119"/>
      <c r="J296" s="119"/>
      <c r="K296" s="119"/>
      <c r="L296" s="150"/>
      <c r="M296" s="150"/>
      <c r="N296" s="150"/>
      <c r="O296" s="150"/>
      <c r="Q296" s="396"/>
      <c r="R296" s="224"/>
      <c r="S296" s="233">
        <f>SUM(S295+T295)</f>
        <v>10</v>
      </c>
      <c r="T296" s="234"/>
      <c r="U296" s="233">
        <f>SUM(U295+V295+W295+X295)</f>
        <v>132</v>
      </c>
      <c r="V296" s="235"/>
      <c r="W296" s="235"/>
      <c r="X296" s="234"/>
      <c r="Y296" s="233">
        <f>SUM(Y295+Z295+AA295)</f>
        <v>385</v>
      </c>
      <c r="Z296" s="235"/>
      <c r="AA296" s="234"/>
      <c r="AB296" s="288"/>
      <c r="AC296" s="302"/>
      <c r="AD296" s="231"/>
      <c r="AE296" s="221"/>
      <c r="AF296" s="332"/>
      <c r="AG296" s="233">
        <f>SUM(AG295+AH295)</f>
        <v>7</v>
      </c>
      <c r="AH296" s="234"/>
      <c r="AI296" s="233">
        <f>SUM(AI295+AJ295+AK295+AL295)</f>
        <v>51</v>
      </c>
      <c r="AJ296" s="235"/>
      <c r="AK296" s="235"/>
      <c r="AL296" s="234"/>
      <c r="AM296" s="233">
        <f>SUM(AM295+AN295+AO295)</f>
        <v>416</v>
      </c>
      <c r="AN296" s="235"/>
      <c r="AO296" s="234"/>
      <c r="AP296" s="300"/>
      <c r="AQ296" s="302"/>
      <c r="AR296" s="231"/>
      <c r="AT296" s="221"/>
      <c r="AU296" s="332"/>
      <c r="AV296" s="233">
        <f>SUM(AV295+AW295)</f>
        <v>17</v>
      </c>
      <c r="AW296" s="234"/>
      <c r="AX296" s="233">
        <f>SUM(AX295+AY295+AZ295+BA295)</f>
        <v>183</v>
      </c>
      <c r="AY296" s="235"/>
      <c r="AZ296" s="235"/>
      <c r="BA296" s="234"/>
      <c r="BB296" s="233">
        <f>SUM(BB295+BC295+BD295)</f>
        <v>801</v>
      </c>
      <c r="BC296" s="235"/>
      <c r="BD296" s="234"/>
      <c r="BE296" s="300"/>
      <c r="BF296" s="302"/>
      <c r="BG296" s="231"/>
    </row>
    <row r="297" spans="1:59" ht="21.75" customHeight="1" x14ac:dyDescent="0.2">
      <c r="A297" s="119"/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50"/>
      <c r="M297" s="150"/>
      <c r="N297" s="150"/>
      <c r="O297" s="150"/>
      <c r="Q297" s="396"/>
      <c r="R297" s="196" t="s">
        <v>7</v>
      </c>
      <c r="S297" s="49">
        <f>SUM(S295/((AB295)-(S295)))</f>
        <v>1.1516314779270634E-2</v>
      </c>
      <c r="T297" s="50">
        <f>SUM(T295/((AB295)-(S295)))</f>
        <v>7.677543186180422E-3</v>
      </c>
      <c r="U297" s="49">
        <f>SUM(U295/((AB295)-(S295)))</f>
        <v>0.1036468330134357</v>
      </c>
      <c r="V297" s="39">
        <f>SUM(V295/((AB295)-(S295)))</f>
        <v>3.8387715930902108E-2</v>
      </c>
      <c r="W297" s="39">
        <f>SUM(W295/((AB295)-(S295)))</f>
        <v>5.9500959692898273E-2</v>
      </c>
      <c r="X297" s="50">
        <f>SUM(X295/((AB295)-(S295)))</f>
        <v>5.1823416506717852E-2</v>
      </c>
      <c r="Y297" s="49">
        <f>SUM(Y295/((AB295)-(S295)))</f>
        <v>6.9097888675623803E-2</v>
      </c>
      <c r="Z297" s="39">
        <f>SUM(Z295/((AB295)-(S295)))</f>
        <v>0.13051823416506717</v>
      </c>
      <c r="AA297" s="50">
        <f>SUM(AA295/((AB295)-(S295)))</f>
        <v>0.53934740882917465</v>
      </c>
      <c r="AB297" s="398">
        <f>SUM(T298+U298+Y298)</f>
        <v>1</v>
      </c>
      <c r="AC297" s="302"/>
      <c r="AD297" s="231"/>
      <c r="AE297" s="221"/>
      <c r="AF297" s="62" t="s">
        <v>7</v>
      </c>
      <c r="AG297" s="49">
        <f>SUM(AG295/((AP295)-(AG295)))</f>
        <v>2.1141649048625794E-3</v>
      </c>
      <c r="AH297" s="50">
        <f>SUM(AH295/((AP295)-(AG295)))</f>
        <v>1.2684989429175475E-2</v>
      </c>
      <c r="AI297" s="49">
        <f>SUM(AI295/((AP295)-(AG295)))</f>
        <v>3.5940803382663845E-2</v>
      </c>
      <c r="AJ297" s="39">
        <f>SUM(AJ295/((AP295)-(AG295)))</f>
        <v>2.3255813953488372E-2</v>
      </c>
      <c r="AK297" s="39">
        <f>SUM(AK295/((AP295)-(AG295)))</f>
        <v>2.748414376321353E-2</v>
      </c>
      <c r="AL297" s="50">
        <f>SUM(AL295/((AP295)-(AG295)))</f>
        <v>2.1141649048625793E-2</v>
      </c>
      <c r="AM297" s="49">
        <f>SUM(AM295/((AP295)-(AG295)))</f>
        <v>6.9767441860465115E-2</v>
      </c>
      <c r="AN297" s="39">
        <f>SUM(AN295/((AP295)-(AG295)))</f>
        <v>0.14376321353065538</v>
      </c>
      <c r="AO297" s="50">
        <f>SUM(AO295/((AP295)-(AG295)))</f>
        <v>0.66596194503171247</v>
      </c>
      <c r="AP297" s="236">
        <f>SUM(AH298+AI298+AM298)</f>
        <v>1</v>
      </c>
      <c r="AQ297" s="302" t="e">
        <f t="shared" ref="AQ297" si="630">SUM((#REF!*AH297)+(#REF!*AI297)+(#REF!*AJ297)+(#REF!*AK297)+(#REF!*AL297)+(#REF!*AM297)+(#REF!*AN297)+(#REF!*AO297))/(AH297+AI297+AJ297+AK297+AL297+AM297+AN297+AO297)</f>
        <v>#REF!</v>
      </c>
      <c r="AR297" s="231"/>
      <c r="AT297" s="221"/>
      <c r="AU297" s="62" t="s">
        <v>7</v>
      </c>
      <c r="AV297" s="49">
        <f>SUM(AV295/((BE295)-(AV295)))</f>
        <v>7.0422535211267607E-3</v>
      </c>
      <c r="AW297" s="50">
        <f>SUM(AW295/((BE295)-(AV295)))</f>
        <v>1.0060362173038229E-2</v>
      </c>
      <c r="AX297" s="49">
        <f>SUM(AX295/((BE295)-(AV295)))</f>
        <v>7.1428571428571425E-2</v>
      </c>
      <c r="AY297" s="39">
        <f>SUM(AY295/((BE295)-(AV295)))</f>
        <v>3.1187122736418511E-2</v>
      </c>
      <c r="AZ297" s="39">
        <f>SUM(AZ295/((BE295)-(AV295)))</f>
        <v>4.4265593561368208E-2</v>
      </c>
      <c r="BA297" s="50">
        <f>SUM(BA295/((BE295)-(AV295)))</f>
        <v>3.722334004024145E-2</v>
      </c>
      <c r="BB297" s="49">
        <f>SUM(BB295/((BE295)-(AV295)))</f>
        <v>6.9416498993963779E-2</v>
      </c>
      <c r="BC297" s="39">
        <f>SUM(BC295/((BE295)-(AV295)))</f>
        <v>0.13682092555331993</v>
      </c>
      <c r="BD297" s="50">
        <f>SUM(BD295/((BE295)-(AV295)))</f>
        <v>0.59959758551307851</v>
      </c>
      <c r="BE297" s="236">
        <f>SUM(AW298+AX298+BB298)</f>
        <v>1</v>
      </c>
      <c r="BF297" s="302" t="e">
        <f t="shared" ref="BF297" si="631">SUM((#REF!*AW297)+(#REF!*AX297)+(#REF!*AY297)+(#REF!*AZ297)+(#REF!*BA297)+(#REF!*BB297)+(#REF!*BC297)+(#REF!*BD297))/(AW297+AX297+AY297+AZ297+BA297+BB297+BC297+BD297)</f>
        <v>#REF!</v>
      </c>
      <c r="BG297" s="231"/>
    </row>
    <row r="298" spans="1:59" ht="21.75" customHeight="1" thickBot="1" x14ac:dyDescent="0.25">
      <c r="A298" s="119"/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  <c r="L298" s="150"/>
      <c r="M298" s="150"/>
      <c r="N298" s="150"/>
      <c r="O298" s="150"/>
      <c r="Q298" s="396"/>
      <c r="R298" s="126" t="s">
        <v>10</v>
      </c>
      <c r="S298" s="197">
        <f>SUM(S297)</f>
        <v>1.1516314779270634E-2</v>
      </c>
      <c r="T298" s="158">
        <f>SUM(T297)</f>
        <v>7.677543186180422E-3</v>
      </c>
      <c r="U298" s="387">
        <f>SUM(U297:X297)</f>
        <v>0.25335892514395392</v>
      </c>
      <c r="V298" s="388"/>
      <c r="W298" s="388"/>
      <c r="X298" s="389"/>
      <c r="Y298" s="387">
        <f>SUM(Y297:AA297)</f>
        <v>0.73896353166986561</v>
      </c>
      <c r="Z298" s="388"/>
      <c r="AA298" s="389"/>
      <c r="AB298" s="399"/>
      <c r="AC298" s="303"/>
      <c r="AD298" s="232"/>
      <c r="AE298" s="221"/>
      <c r="AF298" s="64" t="s">
        <v>10</v>
      </c>
      <c r="AG298" s="156">
        <f>SUM(AG297)</f>
        <v>2.1141649048625794E-3</v>
      </c>
      <c r="AH298" s="158">
        <f>SUM(AH297)</f>
        <v>1.2684989429175475E-2</v>
      </c>
      <c r="AI298" s="238">
        <f>SUM(AI297:AL297)</f>
        <v>0.10782241014799154</v>
      </c>
      <c r="AJ298" s="239"/>
      <c r="AK298" s="239"/>
      <c r="AL298" s="240"/>
      <c r="AM298" s="238">
        <f>SUM(AM297:AO297)</f>
        <v>0.87949260042283295</v>
      </c>
      <c r="AN298" s="239"/>
      <c r="AO298" s="240"/>
      <c r="AP298" s="237"/>
      <c r="AQ298" s="303" t="e">
        <f>SUM((#REF!*AH298)+(#REF!*AI298)+(#REF!*AJ298)+(#REF!*AK298)+(#REF!*AL298)+(#REF!*AM298)+(#REF!*AN298)+(#REF!*AO298))/(AH298+AI298+AJ298+AK298+AL298+AM298+AN298+AO298)</f>
        <v>#REF!</v>
      </c>
      <c r="AR298" s="231"/>
      <c r="AT298" s="221"/>
      <c r="AU298" s="64" t="s">
        <v>10</v>
      </c>
      <c r="AV298" s="156">
        <f>SUM(AV297)</f>
        <v>7.0422535211267607E-3</v>
      </c>
      <c r="AW298" s="158">
        <f>SUM(AW297)</f>
        <v>1.0060362173038229E-2</v>
      </c>
      <c r="AX298" s="238">
        <f>SUM(AX297:BA297)</f>
        <v>0.18410462776659958</v>
      </c>
      <c r="AY298" s="239"/>
      <c r="AZ298" s="239"/>
      <c r="BA298" s="240"/>
      <c r="BB298" s="238">
        <f>SUM(BB297:BD297)</f>
        <v>0.80583501006036218</v>
      </c>
      <c r="BC298" s="239"/>
      <c r="BD298" s="240"/>
      <c r="BE298" s="237"/>
      <c r="BF298" s="303" t="e">
        <f>SUM((#REF!*AW298)+(#REF!*AX298)+(#REF!*AY298)+(#REF!*AZ298)+(#REF!*BA298)+(#REF!*BB298)+(#REF!*BC298)+(#REF!*BD298))/(AW298+AX298+AY298+AZ298+BA298+BB298+BC298+BD298)</f>
        <v>#REF!</v>
      </c>
      <c r="BG298" s="231"/>
    </row>
    <row r="299" spans="1:59" ht="21.75" customHeight="1" x14ac:dyDescent="0.2">
      <c r="A299" s="119"/>
      <c r="B299" s="119"/>
      <c r="C299" s="119"/>
      <c r="D299" s="119"/>
      <c r="E299" s="119"/>
      <c r="F299" s="119"/>
      <c r="G299" s="119"/>
      <c r="H299" s="119"/>
      <c r="I299" s="119"/>
      <c r="J299" s="119"/>
      <c r="K299" s="119"/>
      <c r="L299" s="150"/>
      <c r="M299" s="150"/>
      <c r="N299" s="150"/>
      <c r="O299" s="150"/>
      <c r="Q299" s="396"/>
      <c r="R299" s="96" t="s">
        <v>14</v>
      </c>
      <c r="S299" s="20">
        <f t="shared" ref="S299:AA299" si="632">S77</f>
        <v>2</v>
      </c>
      <c r="T299" s="21">
        <f t="shared" si="632"/>
        <v>11</v>
      </c>
      <c r="U299" s="20">
        <f t="shared" si="632"/>
        <v>15</v>
      </c>
      <c r="V299" s="22">
        <f t="shared" si="632"/>
        <v>7</v>
      </c>
      <c r="W299" s="22">
        <f t="shared" si="632"/>
        <v>7</v>
      </c>
      <c r="X299" s="21">
        <f t="shared" si="632"/>
        <v>4</v>
      </c>
      <c r="Y299" s="20">
        <f t="shared" si="632"/>
        <v>11</v>
      </c>
      <c r="Z299" s="22">
        <f t="shared" si="632"/>
        <v>20</v>
      </c>
      <c r="AA299" s="21">
        <f t="shared" si="632"/>
        <v>102</v>
      </c>
      <c r="AB299" s="23">
        <f t="shared" ref="AB299:AB301" si="633">SUM(S299:AA299)</f>
        <v>179</v>
      </c>
      <c r="AC299" s="42">
        <f>SUM((T291*T299)+(U291*U299)+(V291*V299)+(W291*W299)+(X291*X299)+(Y291*Y299)+(Z291*Z299)+(AA291*AA299))/(T299+U299+V299+W299+X299+Y299+Z299+AA299)</f>
        <v>3.1666666666666665</v>
      </c>
      <c r="AD299" s="68">
        <f t="shared" ref="AD299:AD301" si="634">SUM(AC299/4*100)</f>
        <v>79.166666666666657</v>
      </c>
      <c r="AE299" s="221"/>
      <c r="AF299" s="78" t="s">
        <v>14</v>
      </c>
      <c r="AG299" s="20">
        <f t="shared" ref="AG299:AO299" si="635">AG77</f>
        <v>3</v>
      </c>
      <c r="AH299" s="21">
        <f t="shared" si="635"/>
        <v>5</v>
      </c>
      <c r="AI299" s="20">
        <f t="shared" si="635"/>
        <v>13</v>
      </c>
      <c r="AJ299" s="22">
        <f t="shared" si="635"/>
        <v>10</v>
      </c>
      <c r="AK299" s="22">
        <f t="shared" si="635"/>
        <v>15</v>
      </c>
      <c r="AL299" s="21">
        <f t="shared" si="635"/>
        <v>32</v>
      </c>
      <c r="AM299" s="20">
        <f t="shared" si="635"/>
        <v>35</v>
      </c>
      <c r="AN299" s="22">
        <f t="shared" si="635"/>
        <v>33</v>
      </c>
      <c r="AO299" s="21">
        <f t="shared" si="635"/>
        <v>76</v>
      </c>
      <c r="AP299" s="23">
        <f t="shared" ref="AP299:AP301" si="636">SUM(AG299:AO299)</f>
        <v>222</v>
      </c>
      <c r="AQ299" s="42">
        <f>SUM((AH291*AH299)+(AI291*AI299)+(AJ291*AJ299)+(AK291*AK299)+(AL291*AL299)+(AM291*AM299)+(AN291*AN299)+(AO291*AO299))/(AH299+AI299+AJ299+AK299+AL299+AM299+AN299+AO299)</f>
        <v>3.0251141552511416</v>
      </c>
      <c r="AR299" s="68">
        <f t="shared" ref="AR299:AR301" si="637">SUM(AQ299/4*100)</f>
        <v>75.62785388127854</v>
      </c>
      <c r="AT299" s="221"/>
      <c r="AU299" s="78" t="s">
        <v>14</v>
      </c>
      <c r="AV299" s="20">
        <f t="shared" ref="AV299:BD301" si="638">SUM(S299+AG299)</f>
        <v>5</v>
      </c>
      <c r="AW299" s="21">
        <f t="shared" si="638"/>
        <v>16</v>
      </c>
      <c r="AX299" s="20">
        <f t="shared" si="638"/>
        <v>28</v>
      </c>
      <c r="AY299" s="22">
        <f t="shared" si="638"/>
        <v>17</v>
      </c>
      <c r="AZ299" s="22">
        <f t="shared" si="638"/>
        <v>22</v>
      </c>
      <c r="BA299" s="21">
        <f t="shared" si="638"/>
        <v>36</v>
      </c>
      <c r="BB299" s="20">
        <f t="shared" si="638"/>
        <v>46</v>
      </c>
      <c r="BC299" s="22">
        <f t="shared" si="638"/>
        <v>53</v>
      </c>
      <c r="BD299" s="21">
        <f t="shared" si="638"/>
        <v>178</v>
      </c>
      <c r="BE299" s="23">
        <f t="shared" ref="BE299:BE301" si="639">SUM(AV299:BD299)</f>
        <v>401</v>
      </c>
      <c r="BF299" s="42">
        <f>SUM((AW291*AW299)+(AX291*AX299)+(AY291*AY299)+(AZ291*AZ299)+(BA291*BA299)+(BB291*BB299)+(BC291*BC299)+(BD291*BD299))/(AW299+AX299+AY299+AZ299+BA299+BB299+BC299+BD299)</f>
        <v>3.0883838383838382</v>
      </c>
      <c r="BG299" s="68">
        <f t="shared" si="616"/>
        <v>77.209595959595958</v>
      </c>
    </row>
    <row r="300" spans="1:59" ht="21.75" customHeight="1" x14ac:dyDescent="0.2">
      <c r="A300" s="119"/>
      <c r="B300" s="119"/>
      <c r="C300" s="119"/>
      <c r="D300" s="119"/>
      <c r="E300" s="119"/>
      <c r="F300" s="119"/>
      <c r="G300" s="119"/>
      <c r="H300" s="119"/>
      <c r="I300" s="119"/>
      <c r="J300" s="119"/>
      <c r="K300" s="119"/>
      <c r="L300" s="150"/>
      <c r="M300" s="150"/>
      <c r="N300" s="150"/>
      <c r="O300" s="150"/>
      <c r="Q300" s="396"/>
      <c r="R300" s="196" t="s">
        <v>15</v>
      </c>
      <c r="S300" s="24">
        <f t="shared" ref="S300:AA300" si="640">S99</f>
        <v>8</v>
      </c>
      <c r="T300" s="25">
        <f t="shared" si="640"/>
        <v>3</v>
      </c>
      <c r="U300" s="24">
        <f t="shared" si="640"/>
        <v>3</v>
      </c>
      <c r="V300" s="26">
        <f t="shared" si="640"/>
        <v>1</v>
      </c>
      <c r="W300" s="26">
        <f t="shared" si="640"/>
        <v>0</v>
      </c>
      <c r="X300" s="25">
        <f t="shared" si="640"/>
        <v>1</v>
      </c>
      <c r="Y300" s="24">
        <f t="shared" si="640"/>
        <v>5</v>
      </c>
      <c r="Z300" s="26">
        <f t="shared" si="640"/>
        <v>7</v>
      </c>
      <c r="AA300" s="25">
        <f t="shared" si="640"/>
        <v>40</v>
      </c>
      <c r="AB300" s="27">
        <f t="shared" si="633"/>
        <v>68</v>
      </c>
      <c r="AC300" s="43">
        <f>SUM((T291*T300)+(U291*U300)+(V291*V300)+(W291*W300)+(X291*X300)+(Y291*Y300)+(Z291*Z300)+(AA291*AA300))/(T300+U300+V300+W300+X300+Y300+Z300+AA300)</f>
        <v>3.4416666666666669</v>
      </c>
      <c r="AD300" s="69">
        <f t="shared" si="634"/>
        <v>86.041666666666671</v>
      </c>
      <c r="AE300" s="221"/>
      <c r="AF300" s="62" t="s">
        <v>15</v>
      </c>
      <c r="AG300" s="24">
        <f t="shared" ref="AG300:AO300" si="641">AG99</f>
        <v>2</v>
      </c>
      <c r="AH300" s="25">
        <f t="shared" si="641"/>
        <v>6</v>
      </c>
      <c r="AI300" s="24">
        <f t="shared" si="641"/>
        <v>12</v>
      </c>
      <c r="AJ300" s="26">
        <f t="shared" si="641"/>
        <v>5</v>
      </c>
      <c r="AK300" s="26">
        <f t="shared" si="641"/>
        <v>11</v>
      </c>
      <c r="AL300" s="25">
        <f t="shared" si="641"/>
        <v>24</v>
      </c>
      <c r="AM300" s="24">
        <f t="shared" si="641"/>
        <v>28</v>
      </c>
      <c r="AN300" s="26">
        <f t="shared" si="641"/>
        <v>64</v>
      </c>
      <c r="AO300" s="25">
        <f t="shared" si="641"/>
        <v>69</v>
      </c>
      <c r="AP300" s="27">
        <f t="shared" si="636"/>
        <v>221</v>
      </c>
      <c r="AQ300" s="43">
        <f>SUM((AH291*AH300)+(AI291*AI300)+(AJ291*AJ300)+(AK291*AK300)+(AL291*AL300)+(AM291*AM300)+(AN291*AN300)+(AO291*AO300))/(AH300+AI300+AJ300+AK300+AL300+AM300+AN300+AO300)</f>
        <v>3.1301369863013697</v>
      </c>
      <c r="AR300" s="69">
        <f t="shared" si="637"/>
        <v>78.253424657534239</v>
      </c>
      <c r="AT300" s="221"/>
      <c r="AU300" s="62" t="s">
        <v>15</v>
      </c>
      <c r="AV300" s="24">
        <f t="shared" si="638"/>
        <v>10</v>
      </c>
      <c r="AW300" s="25">
        <f t="shared" si="638"/>
        <v>9</v>
      </c>
      <c r="AX300" s="24">
        <f t="shared" si="638"/>
        <v>15</v>
      </c>
      <c r="AY300" s="26">
        <f t="shared" si="638"/>
        <v>6</v>
      </c>
      <c r="AZ300" s="26">
        <f t="shared" si="638"/>
        <v>11</v>
      </c>
      <c r="BA300" s="25">
        <f t="shared" si="638"/>
        <v>25</v>
      </c>
      <c r="BB300" s="24">
        <f t="shared" si="638"/>
        <v>33</v>
      </c>
      <c r="BC300" s="26">
        <f t="shared" si="638"/>
        <v>71</v>
      </c>
      <c r="BD300" s="25">
        <f t="shared" si="638"/>
        <v>109</v>
      </c>
      <c r="BE300" s="27">
        <f t="shared" si="639"/>
        <v>289</v>
      </c>
      <c r="BF300" s="43">
        <f>SUM((AW291*AW300)+(AX291*AX300)+(AY291*AY300)+(AZ291*AZ300)+(BA291*BA300)+(BB291*BB300)+(BC291*BC300)+(BD291*BD300))/(AW300+AX300+AY300+AZ300+BA300+BB300+BC300+BD300)</f>
        <v>3.1971326164874552</v>
      </c>
      <c r="BG300" s="69">
        <f t="shared" si="616"/>
        <v>79.928315412186379</v>
      </c>
    </row>
    <row r="301" spans="1:59" ht="21.75" customHeight="1" x14ac:dyDescent="0.2">
      <c r="A301" s="119"/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50"/>
      <c r="M301" s="150"/>
      <c r="N301" s="150"/>
      <c r="O301" s="150"/>
      <c r="Q301" s="396"/>
      <c r="R301" s="196" t="s">
        <v>1</v>
      </c>
      <c r="S301" s="18">
        <f t="shared" ref="S301:AA301" si="642">S121</f>
        <v>4</v>
      </c>
      <c r="T301" s="19">
        <f t="shared" si="642"/>
        <v>1</v>
      </c>
      <c r="U301" s="18">
        <f t="shared" si="642"/>
        <v>0</v>
      </c>
      <c r="V301" s="38">
        <f t="shared" si="642"/>
        <v>0</v>
      </c>
      <c r="W301" s="38">
        <f t="shared" si="642"/>
        <v>2</v>
      </c>
      <c r="X301" s="19">
        <f t="shared" si="642"/>
        <v>6</v>
      </c>
      <c r="Y301" s="18">
        <f t="shared" si="642"/>
        <v>26</v>
      </c>
      <c r="Z301" s="38">
        <f t="shared" si="642"/>
        <v>51</v>
      </c>
      <c r="AA301" s="19">
        <f t="shared" si="642"/>
        <v>132</v>
      </c>
      <c r="AB301" s="46">
        <f t="shared" si="633"/>
        <v>222</v>
      </c>
      <c r="AC301" s="43">
        <f>SUM((T291*T301)+(U291*U301)+(V291*V301)+(W291*W301)+(X291*X301)+(Y291*Y301)+(Z291*Z301)+(AA291*AA301))/(T301+U301+V301+W301+X301+Y301+Z301+AA301)</f>
        <v>3.6857798165137616</v>
      </c>
      <c r="AD301" s="69">
        <f t="shared" si="634"/>
        <v>92.144495412844037</v>
      </c>
      <c r="AE301" s="221"/>
      <c r="AF301" s="62" t="s">
        <v>1</v>
      </c>
      <c r="AG301" s="18">
        <f t="shared" ref="AG301:AO301" si="643">AG121</f>
        <v>0</v>
      </c>
      <c r="AH301" s="19">
        <f t="shared" si="643"/>
        <v>0</v>
      </c>
      <c r="AI301" s="18">
        <f t="shared" si="643"/>
        <v>4</v>
      </c>
      <c r="AJ301" s="38">
        <f t="shared" si="643"/>
        <v>0</v>
      </c>
      <c r="AK301" s="38">
        <f t="shared" si="643"/>
        <v>3</v>
      </c>
      <c r="AL301" s="19">
        <f t="shared" si="643"/>
        <v>7</v>
      </c>
      <c r="AM301" s="18">
        <f t="shared" si="643"/>
        <v>21</v>
      </c>
      <c r="AN301" s="38">
        <f t="shared" si="643"/>
        <v>22</v>
      </c>
      <c r="AO301" s="19">
        <f t="shared" si="643"/>
        <v>160</v>
      </c>
      <c r="AP301" s="46">
        <f t="shared" si="636"/>
        <v>217</v>
      </c>
      <c r="AQ301" s="43">
        <f>SUM((AH291*AH301)+(AI291*AI301)+(AJ291*AJ301)+(AK291*AK301)+(AL291*AL301)+(AM291*AM301)+(AN291*AN301)+(AO291*AO301))/(AH301+AI301+AJ301+AK301+AL301+AM301+AN301+AO301)</f>
        <v>3.7211981566820276</v>
      </c>
      <c r="AR301" s="69">
        <f t="shared" si="637"/>
        <v>93.02995391705069</v>
      </c>
      <c r="AT301" s="221"/>
      <c r="AU301" s="62" t="s">
        <v>1</v>
      </c>
      <c r="AV301" s="18">
        <f t="shared" si="638"/>
        <v>4</v>
      </c>
      <c r="AW301" s="19">
        <f t="shared" si="638"/>
        <v>1</v>
      </c>
      <c r="AX301" s="18">
        <f t="shared" si="638"/>
        <v>4</v>
      </c>
      <c r="AY301" s="38">
        <f t="shared" si="638"/>
        <v>0</v>
      </c>
      <c r="AZ301" s="38">
        <f t="shared" si="638"/>
        <v>5</v>
      </c>
      <c r="BA301" s="19">
        <f t="shared" si="638"/>
        <v>13</v>
      </c>
      <c r="BB301" s="18">
        <f t="shared" si="638"/>
        <v>47</v>
      </c>
      <c r="BC301" s="38">
        <f t="shared" si="638"/>
        <v>73</v>
      </c>
      <c r="BD301" s="19">
        <f t="shared" si="638"/>
        <v>292</v>
      </c>
      <c r="BE301" s="46">
        <f t="shared" si="639"/>
        <v>439</v>
      </c>
      <c r="BF301" s="43">
        <f>SUM((AW291*AW301)+(AX291*AX301)+(AY291*AY301)+(AZ291*AZ301)+(BA291*BA301)+(BB291*BB301)+(BC291*BC301)+(BD291*BD301))/(AW301+AX301+AY301+AZ301+BA301+BB301+BC301+BD301)</f>
        <v>3.703448275862069</v>
      </c>
      <c r="BG301" s="69">
        <f t="shared" si="616"/>
        <v>92.58620689655173</v>
      </c>
    </row>
    <row r="302" spans="1:59" ht="21.75" customHeight="1" x14ac:dyDescent="0.2">
      <c r="A302" s="119"/>
      <c r="B302" s="119"/>
      <c r="C302" s="119"/>
      <c r="D302" s="119"/>
      <c r="E302" s="119"/>
      <c r="F302" s="119"/>
      <c r="G302" s="119"/>
      <c r="H302" s="119"/>
      <c r="I302" s="119"/>
      <c r="J302" s="119"/>
      <c r="K302" s="119"/>
      <c r="L302" s="150"/>
      <c r="M302" s="150"/>
      <c r="N302" s="150"/>
      <c r="O302" s="150"/>
      <c r="Q302" s="396"/>
      <c r="R302" s="304" t="s">
        <v>6</v>
      </c>
      <c r="S302" s="24">
        <f>SUM(S299:S301)</f>
        <v>14</v>
      </c>
      <c r="T302" s="25">
        <f t="shared" ref="T302:AB302" si="644">SUM(T299:T301)</f>
        <v>15</v>
      </c>
      <c r="U302" s="24">
        <f t="shared" si="644"/>
        <v>18</v>
      </c>
      <c r="V302" s="26">
        <f t="shared" si="644"/>
        <v>8</v>
      </c>
      <c r="W302" s="26">
        <f t="shared" si="644"/>
        <v>9</v>
      </c>
      <c r="X302" s="25">
        <f t="shared" si="644"/>
        <v>11</v>
      </c>
      <c r="Y302" s="24">
        <f t="shared" si="644"/>
        <v>42</v>
      </c>
      <c r="Z302" s="26">
        <f t="shared" si="644"/>
        <v>78</v>
      </c>
      <c r="AA302" s="25">
        <f t="shared" si="644"/>
        <v>274</v>
      </c>
      <c r="AB302" s="287">
        <f t="shared" si="644"/>
        <v>469</v>
      </c>
      <c r="AC302" s="301">
        <f>SUM((T291*T302)+(U291*U302)+(V291*V302)+(W291*W302)+(X291*X302)+(Y291*Y302)+(Z291*Z302)+(AA291*AA302))/(T302+U302+V302+W302+X302+Y302+Z302+AA302)</f>
        <v>3.4516483516483518</v>
      </c>
      <c r="AD302" s="289">
        <f>SUM(AC302/4*100)</f>
        <v>86.291208791208788</v>
      </c>
      <c r="AE302" s="221"/>
      <c r="AF302" s="327" t="s">
        <v>6</v>
      </c>
      <c r="AG302" s="24">
        <f>SUM(AG299:AG301)</f>
        <v>5</v>
      </c>
      <c r="AH302" s="25">
        <f t="shared" ref="AH302:AP302" si="645">SUM(AH299:AH301)</f>
        <v>11</v>
      </c>
      <c r="AI302" s="24">
        <f t="shared" si="645"/>
        <v>29</v>
      </c>
      <c r="AJ302" s="26">
        <f t="shared" si="645"/>
        <v>15</v>
      </c>
      <c r="AK302" s="26">
        <f t="shared" si="645"/>
        <v>29</v>
      </c>
      <c r="AL302" s="25">
        <f t="shared" si="645"/>
        <v>63</v>
      </c>
      <c r="AM302" s="24">
        <f t="shared" si="645"/>
        <v>84</v>
      </c>
      <c r="AN302" s="26">
        <f t="shared" si="645"/>
        <v>119</v>
      </c>
      <c r="AO302" s="25">
        <f t="shared" si="645"/>
        <v>305</v>
      </c>
      <c r="AP302" s="287">
        <f t="shared" si="645"/>
        <v>660</v>
      </c>
      <c r="AQ302" s="279">
        <f>SUM((AH291*AH302)+(AI291*AI302)+(AJ291*AJ302)+(AK291*AK302)+(AL291*AL302)+(AM291*AM302)+(AN291*AN302)+(AO291*AO302))/(AH302+AI302+AJ302+AK302+AL302+AM302+AN302+AO302)</f>
        <v>3.2908396946564884</v>
      </c>
      <c r="AR302" s="282">
        <f>SUM(AQ302/4*100)</f>
        <v>82.270992366412216</v>
      </c>
      <c r="AT302" s="221"/>
      <c r="AU302" s="327" t="s">
        <v>6</v>
      </c>
      <c r="AV302" s="24">
        <f>SUM(AV299:AV301)</f>
        <v>19</v>
      </c>
      <c r="AW302" s="25">
        <f t="shared" ref="AW302" si="646">SUM(AW299:AW301)</f>
        <v>26</v>
      </c>
      <c r="AX302" s="24">
        <f t="shared" ref="AX302" si="647">SUM(AX299:AX301)</f>
        <v>47</v>
      </c>
      <c r="AY302" s="26">
        <f t="shared" ref="AY302" si="648">SUM(AY299:AY301)</f>
        <v>23</v>
      </c>
      <c r="AZ302" s="26">
        <f t="shared" ref="AZ302" si="649">SUM(AZ299:AZ301)</f>
        <v>38</v>
      </c>
      <c r="BA302" s="25">
        <f t="shared" ref="BA302" si="650">SUM(BA299:BA301)</f>
        <v>74</v>
      </c>
      <c r="BB302" s="24">
        <f t="shared" ref="BB302" si="651">SUM(BB299:BB301)</f>
        <v>126</v>
      </c>
      <c r="BC302" s="26">
        <f t="shared" ref="BC302" si="652">SUM(BC299:BC301)</f>
        <v>197</v>
      </c>
      <c r="BD302" s="25">
        <f t="shared" ref="BD302" si="653">SUM(BD299:BD301)</f>
        <v>579</v>
      </c>
      <c r="BE302" s="287">
        <f t="shared" ref="BE302" si="654">SUM(BE299:BE301)</f>
        <v>1129</v>
      </c>
      <c r="BF302" s="279">
        <f>SUM((AW291*AW302)+(AX291*AX302)+(AY291*AY302)+(AZ291*AZ302)+(BA291*BA302)+(BB291*BB302)+(BC291*BC302)+(BD291*BD302))/(AW302+AX302+AY302+AZ302+BA302+BB302+BC302+BD302)</f>
        <v>3.3567567567567567</v>
      </c>
      <c r="BG302" s="282">
        <f>SUM(BF302/4*100)</f>
        <v>83.918918918918919</v>
      </c>
    </row>
    <row r="303" spans="1:59" ht="21.75" customHeight="1" x14ac:dyDescent="0.2">
      <c r="A303" s="119"/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50"/>
      <c r="M303" s="150"/>
      <c r="N303" s="150"/>
      <c r="O303" s="150"/>
      <c r="Q303" s="396"/>
      <c r="R303" s="224"/>
      <c r="S303" s="233">
        <f>SUM(S302+T302)</f>
        <v>29</v>
      </c>
      <c r="T303" s="234"/>
      <c r="U303" s="233">
        <f>SUM(U302+V302+W302+X302)</f>
        <v>46</v>
      </c>
      <c r="V303" s="235"/>
      <c r="W303" s="235"/>
      <c r="X303" s="234"/>
      <c r="Y303" s="233">
        <f>SUM(Y302+Z302+AA302)</f>
        <v>394</v>
      </c>
      <c r="Z303" s="235"/>
      <c r="AA303" s="234"/>
      <c r="AB303" s="288"/>
      <c r="AC303" s="302"/>
      <c r="AD303" s="231"/>
      <c r="AE303" s="221"/>
      <c r="AF303" s="328"/>
      <c r="AG303" s="233">
        <f>SUM(AG302+AH302)</f>
        <v>16</v>
      </c>
      <c r="AH303" s="234"/>
      <c r="AI303" s="233">
        <f>SUM(AI302+AJ302+AK302+AL302)</f>
        <v>136</v>
      </c>
      <c r="AJ303" s="235"/>
      <c r="AK303" s="235"/>
      <c r="AL303" s="234"/>
      <c r="AM303" s="233">
        <f>SUM(AM302+AN302+AO302)</f>
        <v>508</v>
      </c>
      <c r="AN303" s="235"/>
      <c r="AO303" s="234"/>
      <c r="AP303" s="288"/>
      <c r="AQ303" s="279"/>
      <c r="AR303" s="282"/>
      <c r="AT303" s="221"/>
      <c r="AU303" s="328"/>
      <c r="AV303" s="233">
        <f>SUM(AV302+AW302)</f>
        <v>45</v>
      </c>
      <c r="AW303" s="234"/>
      <c r="AX303" s="233">
        <f>SUM(AX302+AY302+AZ302+BA302)</f>
        <v>182</v>
      </c>
      <c r="AY303" s="235"/>
      <c r="AZ303" s="235"/>
      <c r="BA303" s="234"/>
      <c r="BB303" s="233">
        <f>SUM(BB302+BC302+BD302)</f>
        <v>902</v>
      </c>
      <c r="BC303" s="235"/>
      <c r="BD303" s="234"/>
      <c r="BE303" s="288"/>
      <c r="BF303" s="279"/>
      <c r="BG303" s="282"/>
    </row>
    <row r="304" spans="1:59" ht="21.75" customHeight="1" x14ac:dyDescent="0.2">
      <c r="A304" s="119"/>
      <c r="B304" s="119"/>
      <c r="C304" s="119"/>
      <c r="D304" s="119"/>
      <c r="E304" s="119"/>
      <c r="F304" s="119"/>
      <c r="G304" s="119"/>
      <c r="H304" s="119"/>
      <c r="I304" s="119"/>
      <c r="J304" s="119"/>
      <c r="K304" s="119"/>
      <c r="L304" s="150"/>
      <c r="M304" s="150"/>
      <c r="N304" s="150"/>
      <c r="O304" s="150"/>
      <c r="Q304" s="396"/>
      <c r="R304" s="196" t="s">
        <v>7</v>
      </c>
      <c r="S304" s="49">
        <f>SUM(S302/((AB302)-(S302)))</f>
        <v>3.0769230769230771E-2</v>
      </c>
      <c r="T304" s="50">
        <f>SUM(T302/((AB302)-(S302)))</f>
        <v>3.2967032967032968E-2</v>
      </c>
      <c r="U304" s="49">
        <f>SUM(U302/((AB302)-(S302)))</f>
        <v>3.9560439560439559E-2</v>
      </c>
      <c r="V304" s="39">
        <f>SUM(V302/((AB302)-(S302)))</f>
        <v>1.7582417582417582E-2</v>
      </c>
      <c r="W304" s="39">
        <f>SUM(W302/((AB302)-(S302)))</f>
        <v>1.9780219780219779E-2</v>
      </c>
      <c r="X304" s="50">
        <f>SUM(X302/((AB302)-(S302)))</f>
        <v>2.4175824175824177E-2</v>
      </c>
      <c r="Y304" s="49">
        <f>SUM(Y302/((AB302)-(S302)))</f>
        <v>9.2307692307692313E-2</v>
      </c>
      <c r="Z304" s="39">
        <f>SUM(Z302/((AB302)-(S302)))</f>
        <v>0.17142857142857143</v>
      </c>
      <c r="AA304" s="50">
        <f>SUM(AA302/((AB302)-(S302)))</f>
        <v>0.60219780219780217</v>
      </c>
      <c r="AB304" s="398">
        <f>SUM(T305+U305+Y305)</f>
        <v>1</v>
      </c>
      <c r="AC304" s="302"/>
      <c r="AD304" s="231"/>
      <c r="AE304" s="221"/>
      <c r="AF304" s="62" t="s">
        <v>7</v>
      </c>
      <c r="AG304" s="49">
        <f>SUM(AG302/((AP302)-(AG302)))</f>
        <v>7.6335877862595417E-3</v>
      </c>
      <c r="AH304" s="50">
        <f>SUM(AH302/((AP302)-(AG302)))</f>
        <v>1.6793893129770993E-2</v>
      </c>
      <c r="AI304" s="49">
        <f>SUM(AI302/((AP302)-(AG302)))</f>
        <v>4.4274809160305344E-2</v>
      </c>
      <c r="AJ304" s="39">
        <f>SUM(AJ302/((AP302)-(AG302)))</f>
        <v>2.2900763358778626E-2</v>
      </c>
      <c r="AK304" s="39">
        <f>SUM(AK302/((AP302)-(AG302)))</f>
        <v>4.4274809160305344E-2</v>
      </c>
      <c r="AL304" s="50">
        <f>SUM(AL302/((AP302)-(AG302)))</f>
        <v>9.6183206106870228E-2</v>
      </c>
      <c r="AM304" s="49">
        <f>SUM(AM302/((AP302)-(AG302)))</f>
        <v>0.12824427480916031</v>
      </c>
      <c r="AN304" s="39">
        <f>SUM(AN302/((AP302)-(AG302)))</f>
        <v>0.18167938931297709</v>
      </c>
      <c r="AO304" s="50">
        <f>SUM(AO302/((AP302)-(AG302)))</f>
        <v>0.46564885496183206</v>
      </c>
      <c r="AP304" s="236">
        <f>SUM(AH305+AI305+AM305)</f>
        <v>1</v>
      </c>
      <c r="AQ304" s="279" t="e">
        <f>SUM((#REF!*AH304)+(#REF!*AI304)+(#REF!*AJ304)+(#REF!*AK304)+(#REF!*AL304)+(#REF!*AM304)+(#REF!*AN304)+(#REF!*AO304))/(AH304+AI304+AJ304+AK304+AL304+AM304+AN304+AO304)</f>
        <v>#REF!</v>
      </c>
      <c r="AR304" s="282"/>
      <c r="AT304" s="221"/>
      <c r="AU304" s="62" t="s">
        <v>7</v>
      </c>
      <c r="AV304" s="49">
        <f>SUM(AV302/((BE302)-(AV302)))</f>
        <v>1.7117117117117116E-2</v>
      </c>
      <c r="AW304" s="50">
        <f>SUM(AW302/((BE302)-(AV302)))</f>
        <v>2.3423423423423424E-2</v>
      </c>
      <c r="AX304" s="49">
        <f>SUM(AX302/((BE302)-(AV302)))</f>
        <v>4.234234234234234E-2</v>
      </c>
      <c r="AY304" s="39">
        <f>SUM(AY302/((BE302)-(AV302)))</f>
        <v>2.0720720720720721E-2</v>
      </c>
      <c r="AZ304" s="39">
        <f>SUM(AZ302/((BE302)-(AV302)))</f>
        <v>3.4234234234234232E-2</v>
      </c>
      <c r="BA304" s="50">
        <f>SUM(BA302/((BE302)-(AV302)))</f>
        <v>6.6666666666666666E-2</v>
      </c>
      <c r="BB304" s="49">
        <f>SUM(BB302/((BE302)-(AV302)))</f>
        <v>0.11351351351351352</v>
      </c>
      <c r="BC304" s="39">
        <f>SUM(BC302/((BE302)-(AV302)))</f>
        <v>0.17747747747747747</v>
      </c>
      <c r="BD304" s="50">
        <f>SUM(BD302/((BE302)-(AV302)))</f>
        <v>0.52162162162162162</v>
      </c>
      <c r="BE304" s="236">
        <f>SUM(AW305+AX305+BB305)</f>
        <v>1</v>
      </c>
      <c r="BF304" s="279" t="e">
        <f>SUM((#REF!*AW304)+(#REF!*AX304)+(#REF!*AY304)+(#REF!*AZ304)+(#REF!*BA304)+(#REF!*BB304)+(#REF!*BC304)+(#REF!*BD304))/(AW304+AX304+AY304+AZ304+BA304+BB304+BC304+BD304)</f>
        <v>#REF!</v>
      </c>
      <c r="BG304" s="282"/>
    </row>
    <row r="305" spans="1:59" ht="21.75" customHeight="1" thickBot="1" x14ac:dyDescent="0.25">
      <c r="A305" s="119"/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50"/>
      <c r="M305" s="150"/>
      <c r="N305" s="150"/>
      <c r="O305" s="150"/>
      <c r="Q305" s="396"/>
      <c r="R305" s="126" t="s">
        <v>10</v>
      </c>
      <c r="S305" s="197">
        <f>SUM(S304)</f>
        <v>3.0769230769230771E-2</v>
      </c>
      <c r="T305" s="158">
        <f>SUM(T304)</f>
        <v>3.2967032967032968E-2</v>
      </c>
      <c r="U305" s="387">
        <f>SUM(U304:X304)</f>
        <v>0.1010989010989011</v>
      </c>
      <c r="V305" s="388"/>
      <c r="W305" s="388"/>
      <c r="X305" s="389"/>
      <c r="Y305" s="387">
        <f>SUM(Y304:AA304)</f>
        <v>0.86593406593406597</v>
      </c>
      <c r="Z305" s="388"/>
      <c r="AA305" s="389"/>
      <c r="AB305" s="399"/>
      <c r="AC305" s="303"/>
      <c r="AD305" s="232"/>
      <c r="AE305" s="221"/>
      <c r="AF305" s="64" t="s">
        <v>10</v>
      </c>
      <c r="AG305" s="156">
        <f>SUM(AG304)</f>
        <v>7.6335877862595417E-3</v>
      </c>
      <c r="AH305" s="158">
        <f>SUM(AH304)</f>
        <v>1.6793893129770993E-2</v>
      </c>
      <c r="AI305" s="238">
        <f>SUM(AI304:AL304)</f>
        <v>0.20763358778625954</v>
      </c>
      <c r="AJ305" s="239"/>
      <c r="AK305" s="239"/>
      <c r="AL305" s="240"/>
      <c r="AM305" s="238">
        <f>SUM(AM304:AO304)</f>
        <v>0.77557251908396951</v>
      </c>
      <c r="AN305" s="239"/>
      <c r="AO305" s="240"/>
      <c r="AP305" s="237"/>
      <c r="AQ305" s="280" t="e">
        <f>SUM((#REF!*AH305)+(#REF!*AI305)+(#REF!*AJ305)+(#REF!*AK305)+(#REF!*AL305)+(#REF!*AM305)+(#REF!*AN305)+(#REF!*AO305))/(AH305+AI305+AJ305+AK305+AL305+AM305+AN305+AO305)</f>
        <v>#REF!</v>
      </c>
      <c r="AR305" s="289"/>
      <c r="AT305" s="221"/>
      <c r="AU305" s="64" t="s">
        <v>10</v>
      </c>
      <c r="AV305" s="156">
        <f>SUM(AV304)</f>
        <v>1.7117117117117116E-2</v>
      </c>
      <c r="AW305" s="158">
        <f>SUM(AW304)</f>
        <v>2.3423423423423424E-2</v>
      </c>
      <c r="AX305" s="238">
        <f>SUM(AX304:BA304)</f>
        <v>0.16396396396396395</v>
      </c>
      <c r="AY305" s="239"/>
      <c r="AZ305" s="239"/>
      <c r="BA305" s="240"/>
      <c r="BB305" s="238">
        <f>SUM(BB304:BD304)</f>
        <v>0.81261261261261264</v>
      </c>
      <c r="BC305" s="239"/>
      <c r="BD305" s="240"/>
      <c r="BE305" s="237"/>
      <c r="BF305" s="280" t="e">
        <f>SUM((#REF!*AW305)+(#REF!*AX305)+(#REF!*AY305)+(#REF!*AZ305)+(#REF!*BA305)+(#REF!*BB305)+(#REF!*BC305)+(#REF!*BD305))/(AW305+AX305+AY305+AZ305+BA305+BB305+BC305+BD305)</f>
        <v>#REF!</v>
      </c>
      <c r="BG305" s="289"/>
    </row>
    <row r="306" spans="1:59" ht="21.75" customHeight="1" x14ac:dyDescent="0.2">
      <c r="A306" s="119"/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50"/>
      <c r="M306" s="150"/>
      <c r="N306" s="150"/>
      <c r="O306" s="150"/>
      <c r="Q306" s="396"/>
      <c r="R306" s="305" t="s">
        <v>31</v>
      </c>
      <c r="S306" s="104">
        <f t="shared" ref="S306:AA306" si="655">SUM(S295++S302)</f>
        <v>20</v>
      </c>
      <c r="T306" s="105">
        <f t="shared" si="655"/>
        <v>19</v>
      </c>
      <c r="U306" s="104">
        <f t="shared" si="655"/>
        <v>72</v>
      </c>
      <c r="V306" s="34">
        <f t="shared" si="655"/>
        <v>28</v>
      </c>
      <c r="W306" s="34">
        <f t="shared" si="655"/>
        <v>40</v>
      </c>
      <c r="X306" s="105">
        <f t="shared" si="655"/>
        <v>38</v>
      </c>
      <c r="Y306" s="104">
        <f t="shared" si="655"/>
        <v>78</v>
      </c>
      <c r="Z306" s="34">
        <f t="shared" si="655"/>
        <v>146</v>
      </c>
      <c r="AA306" s="105">
        <f t="shared" si="655"/>
        <v>555</v>
      </c>
      <c r="AB306" s="275">
        <f>SUM(AB295+AB302)</f>
        <v>996</v>
      </c>
      <c r="AC306" s="402">
        <f>SUM((T291*T306)+(U291*U306)+(V291*V306)+(W291*W306)+(X291*X306)+(Y291*Y306)+(Z291*Z306)+(AA291*AA306))/(T306+U306+V306+W306+X306+Y306+Z306+AA306)</f>
        <v>3.334016393442623</v>
      </c>
      <c r="AD306" s="230">
        <f>SUM(AC306/4*100)</f>
        <v>83.35040983606558</v>
      </c>
      <c r="AE306" s="221"/>
      <c r="AF306" s="329" t="s">
        <v>31</v>
      </c>
      <c r="AG306" s="104">
        <f t="shared" ref="AG306:AO306" si="656">SUM(AG295++AG302)</f>
        <v>6</v>
      </c>
      <c r="AH306" s="105">
        <f t="shared" si="656"/>
        <v>17</v>
      </c>
      <c r="AI306" s="104">
        <f t="shared" si="656"/>
        <v>46</v>
      </c>
      <c r="AJ306" s="34">
        <f t="shared" si="656"/>
        <v>26</v>
      </c>
      <c r="AK306" s="34">
        <f t="shared" si="656"/>
        <v>42</v>
      </c>
      <c r="AL306" s="105">
        <f t="shared" si="656"/>
        <v>73</v>
      </c>
      <c r="AM306" s="104">
        <f t="shared" si="656"/>
        <v>117</v>
      </c>
      <c r="AN306" s="34">
        <f t="shared" si="656"/>
        <v>187</v>
      </c>
      <c r="AO306" s="105">
        <f t="shared" si="656"/>
        <v>620</v>
      </c>
      <c r="AP306" s="275">
        <f>SUM(AP295+AP302)</f>
        <v>1134</v>
      </c>
      <c r="AQ306" s="277">
        <f>SUM((AH291*AH306)+(AI291*AI306)+(AJ291*AJ306)+(AK291*AK306)+(AL291*AL306)+(AM291*AM306)+(AN291*AN306)+(AO291*AO306))/(AH306+AI306+AJ306+AK306+AL306+AM306+AN306+AO306)</f>
        <v>3.4015957446808511</v>
      </c>
      <c r="AR306" s="281">
        <f>SUM(AQ306/4*100)</f>
        <v>85.039893617021278</v>
      </c>
      <c r="AT306" s="221"/>
      <c r="AU306" s="329" t="s">
        <v>31</v>
      </c>
      <c r="AV306" s="35">
        <f t="shared" ref="AV306:BD306" si="657">SUM(AV295++AV302)</f>
        <v>26</v>
      </c>
      <c r="AW306" s="36">
        <f t="shared" si="657"/>
        <v>36</v>
      </c>
      <c r="AX306" s="35">
        <f t="shared" si="657"/>
        <v>118</v>
      </c>
      <c r="AY306" s="34">
        <f t="shared" si="657"/>
        <v>54</v>
      </c>
      <c r="AZ306" s="34">
        <f t="shared" si="657"/>
        <v>82</v>
      </c>
      <c r="BA306" s="36">
        <f t="shared" si="657"/>
        <v>111</v>
      </c>
      <c r="BB306" s="35">
        <f t="shared" si="657"/>
        <v>195</v>
      </c>
      <c r="BC306" s="34">
        <f t="shared" si="657"/>
        <v>333</v>
      </c>
      <c r="BD306" s="36">
        <f t="shared" si="657"/>
        <v>1175</v>
      </c>
      <c r="BE306" s="275">
        <f>SUM(BE295+BE302)</f>
        <v>2130</v>
      </c>
      <c r="BF306" s="277">
        <f>SUM((AW291*AW306)+(AX291*AX306)+(AY291*AY306)+(AZ291*AZ306)+(BA291*BA306)+(BB291*BB306)+(BC291*BC306)+(BD291*BD306))/(AW306+AX306+AY306+AZ306+BA306+BB306+BC306+BD306)</f>
        <v>3.3702471482889735</v>
      </c>
      <c r="BG306" s="281">
        <f>SUM(BF306/4*100)</f>
        <v>84.256178707224336</v>
      </c>
    </row>
    <row r="307" spans="1:59" ht="21.75" customHeight="1" x14ac:dyDescent="0.2">
      <c r="A307" s="119"/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50"/>
      <c r="M307" s="150"/>
      <c r="N307" s="150"/>
      <c r="O307" s="150"/>
      <c r="Q307" s="396"/>
      <c r="R307" s="306"/>
      <c r="S307" s="284">
        <f>SUM(S306+T306)</f>
        <v>39</v>
      </c>
      <c r="T307" s="285"/>
      <c r="U307" s="284">
        <f>SUM(U306+V306+W306+X306)</f>
        <v>178</v>
      </c>
      <c r="V307" s="286"/>
      <c r="W307" s="286"/>
      <c r="X307" s="285"/>
      <c r="Y307" s="284">
        <f>SUM(Y306+Z306+AA306)</f>
        <v>779</v>
      </c>
      <c r="Z307" s="286"/>
      <c r="AA307" s="285"/>
      <c r="AB307" s="276"/>
      <c r="AC307" s="302"/>
      <c r="AD307" s="231"/>
      <c r="AE307" s="221"/>
      <c r="AF307" s="330"/>
      <c r="AG307" s="284">
        <f>SUM(AG306+AH306)</f>
        <v>23</v>
      </c>
      <c r="AH307" s="285"/>
      <c r="AI307" s="284">
        <f>SUM(AI306+AJ306+AK306+AL306)</f>
        <v>187</v>
      </c>
      <c r="AJ307" s="286"/>
      <c r="AK307" s="286"/>
      <c r="AL307" s="285"/>
      <c r="AM307" s="284">
        <f>SUM(AM306+AN306+AO306)</f>
        <v>924</v>
      </c>
      <c r="AN307" s="286"/>
      <c r="AO307" s="285"/>
      <c r="AP307" s="276"/>
      <c r="AQ307" s="278"/>
      <c r="AR307" s="282"/>
      <c r="AT307" s="221"/>
      <c r="AU307" s="330"/>
      <c r="AV307" s="284">
        <f>SUM(AV306+AW306)</f>
        <v>62</v>
      </c>
      <c r="AW307" s="285"/>
      <c r="AX307" s="284">
        <f>SUM(AX306+AY306+AZ306+BA306)</f>
        <v>365</v>
      </c>
      <c r="AY307" s="286"/>
      <c r="AZ307" s="286"/>
      <c r="BA307" s="285"/>
      <c r="BB307" s="284">
        <f>SUM(BB306+BC306+BD306)</f>
        <v>1703</v>
      </c>
      <c r="BC307" s="286"/>
      <c r="BD307" s="285"/>
      <c r="BE307" s="276"/>
      <c r="BF307" s="278"/>
      <c r="BG307" s="282"/>
    </row>
    <row r="308" spans="1:59" ht="21.75" customHeight="1" x14ac:dyDescent="0.2">
      <c r="A308" s="119"/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50"/>
      <c r="M308" s="150"/>
      <c r="N308" s="150"/>
      <c r="O308" s="150"/>
      <c r="Q308" s="396"/>
      <c r="R308" s="198" t="s">
        <v>7</v>
      </c>
      <c r="S308" s="49">
        <f>SUM(S306/((AB306)-(S306)))</f>
        <v>2.0491803278688523E-2</v>
      </c>
      <c r="T308" s="50">
        <f>SUM(T306/((AB306)-(S306)))</f>
        <v>1.9467213114754099E-2</v>
      </c>
      <c r="U308" s="49">
        <f>SUM(U306/((AB306)-(S306)))</f>
        <v>7.3770491803278687E-2</v>
      </c>
      <c r="V308" s="39">
        <f>SUM(V306/((AB306)-(S306)))</f>
        <v>2.8688524590163935E-2</v>
      </c>
      <c r="W308" s="39">
        <f>SUM(W306/((AB306)-(S306)))</f>
        <v>4.0983606557377046E-2</v>
      </c>
      <c r="X308" s="50">
        <f>SUM(X306/((AB306)-(S306)))</f>
        <v>3.8934426229508198E-2</v>
      </c>
      <c r="Y308" s="49">
        <f>SUM(Y306/((AB306)-(S306)))</f>
        <v>7.9918032786885251E-2</v>
      </c>
      <c r="Z308" s="39">
        <f>SUM(Z306/((AB306)-(S306)))</f>
        <v>0.14959016393442623</v>
      </c>
      <c r="AA308" s="50">
        <f>SUM(AA306/((AB306)-(S306)))</f>
        <v>0.56864754098360659</v>
      </c>
      <c r="AB308" s="398">
        <f>SUM(T309+U309+Y309)</f>
        <v>1</v>
      </c>
      <c r="AC308" s="302"/>
      <c r="AD308" s="231"/>
      <c r="AE308" s="221"/>
      <c r="AF308" s="79" t="s">
        <v>7</v>
      </c>
      <c r="AG308" s="49">
        <f>SUM(AG306/((AP306)-(AG306)))</f>
        <v>5.3191489361702126E-3</v>
      </c>
      <c r="AH308" s="50">
        <f>SUM(AH306/((AP306)-(AG306)))</f>
        <v>1.5070921985815602E-2</v>
      </c>
      <c r="AI308" s="49">
        <f>SUM(AI306/((AP306)-(AG306)))</f>
        <v>4.0780141843971635E-2</v>
      </c>
      <c r="AJ308" s="39">
        <f>SUM(AJ306/((AP306)-(AG306)))</f>
        <v>2.3049645390070921E-2</v>
      </c>
      <c r="AK308" s="39">
        <f>SUM(AK306/((AP306)-(AG306)))</f>
        <v>3.7234042553191488E-2</v>
      </c>
      <c r="AL308" s="50">
        <f>SUM(AL306/((AP306)-(AG306)))</f>
        <v>6.4716312056737585E-2</v>
      </c>
      <c r="AM308" s="49">
        <f>SUM(AM306/((AP306)-(AG306)))</f>
        <v>0.10372340425531915</v>
      </c>
      <c r="AN308" s="39">
        <f>SUM(AN306/((AP306)-(AG306)))</f>
        <v>0.16578014184397163</v>
      </c>
      <c r="AO308" s="50">
        <f>SUM(AO306/((AP306)-(AG306)))</f>
        <v>0.54964539007092195</v>
      </c>
      <c r="AP308" s="236">
        <f>SUM(AH309+AI309+AM309)</f>
        <v>0.99999999999999989</v>
      </c>
      <c r="AQ308" s="279" t="e">
        <f>SUM((#REF!*AH308)+(#REF!*AI308)+(#REF!*AJ308)+(#REF!*AK308)+(#REF!*AL308)+(#REF!*AM308)+(#REF!*AN308)+(#REF!*AO308))/(AH308+AI308+AJ308+AK308+AL308+AM308+AN308+AO308)</f>
        <v>#REF!</v>
      </c>
      <c r="AR308" s="282"/>
      <c r="AT308" s="221"/>
      <c r="AU308" s="79" t="s">
        <v>7</v>
      </c>
      <c r="AV308" s="49">
        <f>SUM(AV306/((BE306)-(AV306)))</f>
        <v>1.2357414448669201E-2</v>
      </c>
      <c r="AW308" s="50">
        <f>SUM(AW306/((BE306)-(AV306)))</f>
        <v>1.7110266159695818E-2</v>
      </c>
      <c r="AX308" s="49">
        <f>SUM(AX306/((BE306)-(AV306)))</f>
        <v>5.6083650190114069E-2</v>
      </c>
      <c r="AY308" s="39">
        <f>SUM(AY306/((BE306)-(AV306)))</f>
        <v>2.5665399239543727E-2</v>
      </c>
      <c r="AZ308" s="39">
        <f>SUM(AZ306/((BE306)-(AV306)))</f>
        <v>3.8973384030418251E-2</v>
      </c>
      <c r="BA308" s="50">
        <f>SUM(BA306/((BE306)-(AV306)))</f>
        <v>5.2756653992395437E-2</v>
      </c>
      <c r="BB308" s="49">
        <f>SUM(BB306/((BE306)-(AV306)))</f>
        <v>9.2680608365019013E-2</v>
      </c>
      <c r="BC308" s="39">
        <f>SUM(BC306/((BE306)-(AV306)))</f>
        <v>0.15826996197718632</v>
      </c>
      <c r="BD308" s="50">
        <f>SUM(BD306/((BE306)-(AV306)))</f>
        <v>0.55846007604562742</v>
      </c>
      <c r="BE308" s="236">
        <f>SUM(AW309+AX309+BB309)</f>
        <v>1</v>
      </c>
      <c r="BF308" s="279" t="e">
        <f>SUM((#REF!*AW308)+(#REF!*AX308)+(#REF!*AY308)+(#REF!*AZ308)+(#REF!*BA308)+(#REF!*BB308)+(#REF!*BC308)+(#REF!*BD308))/(AW308+AX308+AY308+AZ308+BA308+BB308+BC308+BD308)</f>
        <v>#REF!</v>
      </c>
      <c r="BG308" s="282"/>
    </row>
    <row r="309" spans="1:59" ht="21.75" customHeight="1" thickBot="1" x14ac:dyDescent="0.25">
      <c r="A309" s="119"/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50"/>
      <c r="M309" s="150"/>
      <c r="N309" s="150"/>
      <c r="O309" s="150"/>
      <c r="Q309" s="397"/>
      <c r="R309" s="127" t="s">
        <v>10</v>
      </c>
      <c r="S309" s="197">
        <f>SUM(S308)</f>
        <v>2.0491803278688523E-2</v>
      </c>
      <c r="T309" s="158">
        <f>SUM(T308)</f>
        <v>1.9467213114754099E-2</v>
      </c>
      <c r="U309" s="387">
        <f>SUM(U308:X308)</f>
        <v>0.18237704918032788</v>
      </c>
      <c r="V309" s="388"/>
      <c r="W309" s="388"/>
      <c r="X309" s="389"/>
      <c r="Y309" s="387">
        <f>SUM(Y308:AA308)</f>
        <v>0.7981557377049181</v>
      </c>
      <c r="Z309" s="388"/>
      <c r="AA309" s="389"/>
      <c r="AB309" s="399"/>
      <c r="AC309" s="303"/>
      <c r="AD309" s="232"/>
      <c r="AE309" s="222"/>
      <c r="AF309" s="80" t="s">
        <v>10</v>
      </c>
      <c r="AG309" s="156">
        <f>SUM(AG308)</f>
        <v>5.3191489361702126E-3</v>
      </c>
      <c r="AH309" s="158">
        <f>SUM(AH308)</f>
        <v>1.5070921985815602E-2</v>
      </c>
      <c r="AI309" s="238">
        <f>SUM(AI308:AL308)</f>
        <v>0.16578014184397163</v>
      </c>
      <c r="AJ309" s="239"/>
      <c r="AK309" s="239"/>
      <c r="AL309" s="240"/>
      <c r="AM309" s="238">
        <f>SUM(AM308:AO308)</f>
        <v>0.81914893617021267</v>
      </c>
      <c r="AN309" s="239"/>
      <c r="AO309" s="240"/>
      <c r="AP309" s="237"/>
      <c r="AQ309" s="280" t="e">
        <f>SUM((#REF!*AH309)+(#REF!*AI309)+(#REF!*AJ309)+(#REF!*AK309)+(#REF!*AL309)+(#REF!*AM309)+(#REF!*AN309)+(#REF!*AO309))/(AH309+AI309+AJ309+AK309+AL309+AM309+AN309+AO309)</f>
        <v>#REF!</v>
      </c>
      <c r="AR309" s="283"/>
      <c r="AT309" s="222"/>
      <c r="AU309" s="80" t="s">
        <v>10</v>
      </c>
      <c r="AV309" s="156">
        <f>SUM(AV308)</f>
        <v>1.2357414448669201E-2</v>
      </c>
      <c r="AW309" s="158">
        <f>SUM(AW308)</f>
        <v>1.7110266159695818E-2</v>
      </c>
      <c r="AX309" s="238">
        <f>SUM(AX308:BA308)</f>
        <v>0.17347908745247148</v>
      </c>
      <c r="AY309" s="239"/>
      <c r="AZ309" s="239"/>
      <c r="BA309" s="240"/>
      <c r="BB309" s="238">
        <f>SUM(BB308:BD308)</f>
        <v>0.80941064638783278</v>
      </c>
      <c r="BC309" s="239"/>
      <c r="BD309" s="240"/>
      <c r="BE309" s="237"/>
      <c r="BF309" s="280" t="e">
        <f>SUM((#REF!*AW309)+(#REF!*AX309)+(#REF!*AY309)+(#REF!*AZ309)+(#REF!*BA309)+(#REF!*BB309)+(#REF!*BC309)+(#REF!*BD309))/(AW309+AX309+AY309+AZ309+BA309+BB309+BC309+BD309)</f>
        <v>#REF!</v>
      </c>
      <c r="BG309" s="283"/>
    </row>
    <row r="310" spans="1:59" ht="21.75" customHeight="1" x14ac:dyDescent="0.2">
      <c r="A310" s="119"/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50"/>
      <c r="M310" s="150"/>
      <c r="N310" s="150"/>
      <c r="O310" s="150"/>
      <c r="Q310" s="290" t="s">
        <v>68</v>
      </c>
      <c r="R310" s="290"/>
      <c r="S310" s="290"/>
      <c r="T310" s="290"/>
      <c r="U310" s="290"/>
      <c r="V310" s="290"/>
      <c r="W310" s="290"/>
      <c r="X310" s="290"/>
      <c r="Y310" s="290"/>
      <c r="Z310" s="290"/>
      <c r="AA310" s="290"/>
      <c r="AB310" s="290"/>
      <c r="AC310" s="290"/>
      <c r="AD310" s="290"/>
      <c r="AE310" s="290" t="s">
        <v>70</v>
      </c>
      <c r="AF310" s="290"/>
      <c r="AG310" s="290"/>
      <c r="AH310" s="290"/>
      <c r="AI310" s="290"/>
      <c r="AJ310" s="290"/>
      <c r="AK310" s="290"/>
      <c r="AL310" s="290"/>
      <c r="AM310" s="290"/>
      <c r="AN310" s="290"/>
      <c r="AO310" s="290"/>
      <c r="AP310" s="290"/>
      <c r="AQ310" s="290"/>
      <c r="AR310" s="290"/>
      <c r="AT310" s="290" t="str">
        <f t="shared" ref="AT310" si="658">$AT$156</f>
        <v>สถิติผลการเรียนของกลุ่มสาระการเรียนรู้ ปีการศึกษา 2557</v>
      </c>
      <c r="AU310" s="290"/>
      <c r="AV310" s="290"/>
      <c r="AW310" s="290"/>
      <c r="AX310" s="290"/>
      <c r="AY310" s="290"/>
      <c r="AZ310" s="290"/>
      <c r="BA310" s="290"/>
      <c r="BB310" s="290"/>
      <c r="BC310" s="290"/>
      <c r="BD310" s="290"/>
      <c r="BE310" s="290"/>
      <c r="BF310" s="290"/>
      <c r="BG310" s="290"/>
    </row>
    <row r="311" spans="1:59" ht="21" customHeight="1" thickBot="1" x14ac:dyDescent="0.25">
      <c r="A311" s="119"/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50"/>
      <c r="M311" s="150"/>
      <c r="N311" s="150"/>
      <c r="O311" s="150"/>
      <c r="Q311" s="242" t="s">
        <v>18</v>
      </c>
      <c r="R311" s="242"/>
      <c r="S311" s="242"/>
      <c r="T311" s="242"/>
      <c r="U311" s="242"/>
      <c r="V311" s="242"/>
      <c r="W311" s="242"/>
      <c r="X311" s="242"/>
      <c r="Y311" s="242"/>
      <c r="Z311" s="242"/>
      <c r="AA311" s="242"/>
      <c r="AB311" s="242"/>
      <c r="AC311" s="242"/>
      <c r="AD311" s="242"/>
      <c r="AE311" s="242" t="s">
        <v>18</v>
      </c>
      <c r="AF311" s="242"/>
      <c r="AG311" s="242"/>
      <c r="AH311" s="242"/>
      <c r="AI311" s="242"/>
      <c r="AJ311" s="242"/>
      <c r="AK311" s="242"/>
      <c r="AL311" s="242"/>
      <c r="AM311" s="242"/>
      <c r="AN311" s="242"/>
      <c r="AO311" s="242"/>
      <c r="AP311" s="242"/>
      <c r="AQ311" s="242"/>
      <c r="AR311" s="242"/>
      <c r="AT311" s="242" t="s">
        <v>18</v>
      </c>
      <c r="AU311" s="242"/>
      <c r="AV311" s="242"/>
      <c r="AW311" s="242"/>
      <c r="AX311" s="242"/>
      <c r="AY311" s="242"/>
      <c r="AZ311" s="242"/>
      <c r="BA311" s="242"/>
      <c r="BB311" s="242"/>
      <c r="BC311" s="242"/>
      <c r="BD311" s="242"/>
      <c r="BE311" s="242"/>
      <c r="BF311" s="242"/>
      <c r="BG311" s="242"/>
    </row>
    <row r="312" spans="1:59" ht="21" customHeight="1" thickBot="1" x14ac:dyDescent="0.25">
      <c r="A312" s="119"/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50"/>
      <c r="M312" s="150"/>
      <c r="N312" s="150"/>
      <c r="O312" s="150"/>
      <c r="Q312" s="385" t="s">
        <v>8</v>
      </c>
      <c r="R312" s="383" t="s">
        <v>17</v>
      </c>
      <c r="S312" s="381" t="s">
        <v>32</v>
      </c>
      <c r="T312" s="382"/>
      <c r="U312" s="369" t="s">
        <v>76</v>
      </c>
      <c r="V312" s="265"/>
      <c r="W312" s="265"/>
      <c r="X312" s="265"/>
      <c r="Y312" s="265"/>
      <c r="Z312" s="265"/>
      <c r="AA312" s="380"/>
      <c r="AB312" s="291" t="s">
        <v>75</v>
      </c>
      <c r="AC312" s="293" t="s">
        <v>7</v>
      </c>
      <c r="AD312" s="295" t="s">
        <v>30</v>
      </c>
      <c r="AE312" s="243" t="s">
        <v>8</v>
      </c>
      <c r="AF312" s="320" t="s">
        <v>17</v>
      </c>
      <c r="AG312" s="245" t="s">
        <v>32</v>
      </c>
      <c r="AH312" s="246"/>
      <c r="AI312" s="247" t="s">
        <v>76</v>
      </c>
      <c r="AJ312" s="248"/>
      <c r="AK312" s="248"/>
      <c r="AL312" s="248"/>
      <c r="AM312" s="248"/>
      <c r="AN312" s="248"/>
      <c r="AO312" s="248"/>
      <c r="AP312" s="291" t="s">
        <v>75</v>
      </c>
      <c r="AQ312" s="293" t="s">
        <v>7</v>
      </c>
      <c r="AR312" s="295" t="s">
        <v>30</v>
      </c>
      <c r="AT312" s="243" t="s">
        <v>8</v>
      </c>
      <c r="AU312" s="320" t="s">
        <v>17</v>
      </c>
      <c r="AV312" s="245" t="s">
        <v>32</v>
      </c>
      <c r="AW312" s="246"/>
      <c r="AX312" s="247" t="s">
        <v>76</v>
      </c>
      <c r="AY312" s="248"/>
      <c r="AZ312" s="248"/>
      <c r="BA312" s="248"/>
      <c r="BB312" s="248"/>
      <c r="BC312" s="248"/>
      <c r="BD312" s="248"/>
      <c r="BE312" s="291" t="s">
        <v>75</v>
      </c>
      <c r="BF312" s="293" t="s">
        <v>7</v>
      </c>
      <c r="BG312" s="295" t="s">
        <v>30</v>
      </c>
    </row>
    <row r="313" spans="1:59" ht="21" customHeight="1" thickBot="1" x14ac:dyDescent="0.25">
      <c r="A313" s="119"/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50"/>
      <c r="M313" s="150"/>
      <c r="N313" s="150"/>
      <c r="O313" s="150"/>
      <c r="Q313" s="386"/>
      <c r="R313" s="384"/>
      <c r="S313" s="47" t="s">
        <v>9</v>
      </c>
      <c r="T313" s="48">
        <v>0</v>
      </c>
      <c r="U313" s="13">
        <v>1</v>
      </c>
      <c r="V313" s="11">
        <v>1.5</v>
      </c>
      <c r="W313" s="11">
        <v>2</v>
      </c>
      <c r="X313" s="12">
        <v>2.5</v>
      </c>
      <c r="Y313" s="13">
        <v>3</v>
      </c>
      <c r="Z313" s="11">
        <v>3.5</v>
      </c>
      <c r="AA313" s="12">
        <v>4</v>
      </c>
      <c r="AB313" s="292"/>
      <c r="AC313" s="294"/>
      <c r="AD313" s="296"/>
      <c r="AE313" s="244"/>
      <c r="AF313" s="321"/>
      <c r="AG313" s="47" t="s">
        <v>9</v>
      </c>
      <c r="AH313" s="48">
        <v>0</v>
      </c>
      <c r="AI313" s="13">
        <v>1</v>
      </c>
      <c r="AJ313" s="11">
        <v>1.5</v>
      </c>
      <c r="AK313" s="11">
        <v>2</v>
      </c>
      <c r="AL313" s="12">
        <v>2.5</v>
      </c>
      <c r="AM313" s="13">
        <v>3</v>
      </c>
      <c r="AN313" s="11">
        <v>3.5</v>
      </c>
      <c r="AO313" s="12">
        <v>4</v>
      </c>
      <c r="AP313" s="292"/>
      <c r="AQ313" s="294"/>
      <c r="AR313" s="296"/>
      <c r="AT313" s="244"/>
      <c r="AU313" s="321"/>
      <c r="AV313" s="47" t="s">
        <v>9</v>
      </c>
      <c r="AW313" s="48">
        <v>0</v>
      </c>
      <c r="AX313" s="13">
        <v>1</v>
      </c>
      <c r="AY313" s="11">
        <v>1.5</v>
      </c>
      <c r="AZ313" s="11">
        <v>2</v>
      </c>
      <c r="BA313" s="12">
        <v>2.5</v>
      </c>
      <c r="BB313" s="13">
        <v>3</v>
      </c>
      <c r="BC313" s="11">
        <v>3.5</v>
      </c>
      <c r="BD313" s="12">
        <v>4</v>
      </c>
      <c r="BE313" s="292"/>
      <c r="BF313" s="294"/>
      <c r="BG313" s="296"/>
    </row>
    <row r="314" spans="1:59" ht="21" customHeight="1" x14ac:dyDescent="0.2">
      <c r="A314" s="119"/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50"/>
      <c r="M314" s="150"/>
      <c r="N314" s="150"/>
      <c r="O314" s="150"/>
      <c r="Q314" s="395" t="s">
        <v>11</v>
      </c>
      <c r="R314" s="65" t="s">
        <v>12</v>
      </c>
      <c r="S314" s="14">
        <f t="shared" ref="S314:AA314" si="659">S12</f>
        <v>3</v>
      </c>
      <c r="T314" s="15">
        <f t="shared" si="659"/>
        <v>0</v>
      </c>
      <c r="U314" s="14">
        <f t="shared" si="659"/>
        <v>48</v>
      </c>
      <c r="V314" s="17">
        <f t="shared" si="659"/>
        <v>33</v>
      </c>
      <c r="W314" s="17">
        <f t="shared" si="659"/>
        <v>53</v>
      </c>
      <c r="X314" s="15">
        <f t="shared" si="659"/>
        <v>70</v>
      </c>
      <c r="Y314" s="14">
        <f t="shared" si="659"/>
        <v>75</v>
      </c>
      <c r="Z314" s="17">
        <f t="shared" si="659"/>
        <v>44</v>
      </c>
      <c r="AA314" s="15">
        <f t="shared" si="659"/>
        <v>111</v>
      </c>
      <c r="AB314" s="16">
        <f t="shared" ref="AB314:AB316" si="660">SUM(S314:AA314)</f>
        <v>437</v>
      </c>
      <c r="AC314" s="42">
        <f>SUM((T313*T314)+(U313*U314)+(V313*V314)+(W313*W314)+(X313*X314)+(Y313*Y314)+(Z313*Z314)+(AA313*AA314))/(T314+U314+V314+W314+X314+Y314+Z314+AA314)</f>
        <v>2.7684331797235022</v>
      </c>
      <c r="AD314" s="74">
        <f>SUM(AC314/4*100)</f>
        <v>69.210829493087559</v>
      </c>
      <c r="AE314" s="221" t="s">
        <v>11</v>
      </c>
      <c r="AF314" s="60" t="s">
        <v>12</v>
      </c>
      <c r="AG314" s="14">
        <f t="shared" ref="AG314:AO314" si="661">AG12</f>
        <v>0</v>
      </c>
      <c r="AH314" s="15">
        <f t="shared" si="661"/>
        <v>3</v>
      </c>
      <c r="AI314" s="14">
        <f t="shared" si="661"/>
        <v>36</v>
      </c>
      <c r="AJ314" s="17">
        <f t="shared" si="661"/>
        <v>9</v>
      </c>
      <c r="AK314" s="17">
        <f t="shared" si="661"/>
        <v>23</v>
      </c>
      <c r="AL314" s="15">
        <f t="shared" si="661"/>
        <v>21</v>
      </c>
      <c r="AM314" s="14">
        <f t="shared" si="661"/>
        <v>21</v>
      </c>
      <c r="AN314" s="17">
        <f t="shared" si="661"/>
        <v>18</v>
      </c>
      <c r="AO314" s="15">
        <f t="shared" si="661"/>
        <v>15</v>
      </c>
      <c r="AP314" s="16">
        <f t="shared" ref="AP314:AP316" si="662">SUM(AG314:AO314)</f>
        <v>146</v>
      </c>
      <c r="AQ314" s="42">
        <f>SUM((AH313*AH314)+(AI313*AI314)+(AJ313*AJ314)+(AK313*AK314)+(AL313*AL314)+(AM313*AM314)+(AN313*AN314)+(AO313*AO314))/(AH314+AI314+AJ314+AK314+AL314+AM314+AN314+AO314)</f>
        <v>2.2876712328767121</v>
      </c>
      <c r="AR314" s="74">
        <f>SUM(AQ314/4*100)</f>
        <v>57.191780821917803</v>
      </c>
      <c r="AT314" s="221" t="s">
        <v>11</v>
      </c>
      <c r="AU314" s="60" t="s">
        <v>12</v>
      </c>
      <c r="AV314" s="14">
        <f t="shared" ref="AV314:BD316" si="663">SUM(S314+AG314)</f>
        <v>3</v>
      </c>
      <c r="AW314" s="15">
        <f t="shared" si="663"/>
        <v>3</v>
      </c>
      <c r="AX314" s="14">
        <f t="shared" si="663"/>
        <v>84</v>
      </c>
      <c r="AY314" s="17">
        <f t="shared" si="663"/>
        <v>42</v>
      </c>
      <c r="AZ314" s="17">
        <f t="shared" si="663"/>
        <v>76</v>
      </c>
      <c r="BA314" s="15">
        <f t="shared" si="663"/>
        <v>91</v>
      </c>
      <c r="BB314" s="14">
        <f t="shared" si="663"/>
        <v>96</v>
      </c>
      <c r="BC314" s="17">
        <f t="shared" si="663"/>
        <v>62</v>
      </c>
      <c r="BD314" s="15">
        <f t="shared" si="663"/>
        <v>126</v>
      </c>
      <c r="BE314" s="16">
        <f t="shared" ref="BE314:BE316" si="664">SUM(AV314:BD314)</f>
        <v>583</v>
      </c>
      <c r="BF314" s="42">
        <f>SUM((AW313*AW314)+(AX313*AX314)+(AY313*AY314)+(AZ313*AZ314)+(BA313*BA314)+(BB313*BB314)+(BC313*BC314)+(BD313*BD314))/(AW314+AX314+AY314+AZ314+BA314+BB314+BC314+BD314)</f>
        <v>2.6474137931034485</v>
      </c>
      <c r="BG314" s="74">
        <f>SUM(BF314/4*100)</f>
        <v>66.185344827586206</v>
      </c>
    </row>
    <row r="315" spans="1:59" ht="21" customHeight="1" x14ac:dyDescent="0.2">
      <c r="A315" s="119"/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50"/>
      <c r="M315" s="150"/>
      <c r="N315" s="150"/>
      <c r="O315" s="150"/>
      <c r="Q315" s="396"/>
      <c r="R315" s="66" t="s">
        <v>13</v>
      </c>
      <c r="S315" s="18">
        <f t="shared" ref="S315:AA315" si="665">S34</f>
        <v>4</v>
      </c>
      <c r="T315" s="19">
        <f t="shared" si="665"/>
        <v>19</v>
      </c>
      <c r="U315" s="18">
        <f t="shared" si="665"/>
        <v>33</v>
      </c>
      <c r="V315" s="38">
        <f t="shared" si="665"/>
        <v>12</v>
      </c>
      <c r="W315" s="38">
        <f t="shared" si="665"/>
        <v>19</v>
      </c>
      <c r="X315" s="19">
        <f t="shared" si="665"/>
        <v>31</v>
      </c>
      <c r="Y315" s="18">
        <f t="shared" si="665"/>
        <v>28</v>
      </c>
      <c r="Z315" s="38">
        <f t="shared" si="665"/>
        <v>15</v>
      </c>
      <c r="AA315" s="19">
        <f t="shared" si="665"/>
        <v>67</v>
      </c>
      <c r="AB315" s="46">
        <f t="shared" si="660"/>
        <v>228</v>
      </c>
      <c r="AC315" s="43">
        <f>SUM((T313*T315)+(U313*U315)+(V313*V315)+(W313*W315)+(X313*X315)+(Y313*Y315)+(Z313*Z315)+(AA313*AA315))/(T315+U315+V315+W315+X315+Y315+Z315+AA315)</f>
        <v>2.5491071428571428</v>
      </c>
      <c r="AD315" s="69">
        <f t="shared" ref="AD315:AD316" si="666">SUM(AC315/4*100)</f>
        <v>63.727678571428569</v>
      </c>
      <c r="AE315" s="221"/>
      <c r="AF315" s="61" t="s">
        <v>13</v>
      </c>
      <c r="AG315" s="18">
        <f t="shared" ref="AG315:AO315" si="667">AG34</f>
        <v>1</v>
      </c>
      <c r="AH315" s="19">
        <f t="shared" si="667"/>
        <v>16</v>
      </c>
      <c r="AI315" s="18">
        <f t="shared" si="667"/>
        <v>39</v>
      </c>
      <c r="AJ315" s="38">
        <f t="shared" si="667"/>
        <v>13</v>
      </c>
      <c r="AK315" s="38">
        <f t="shared" si="667"/>
        <v>21</v>
      </c>
      <c r="AL315" s="19">
        <f t="shared" si="667"/>
        <v>30</v>
      </c>
      <c r="AM315" s="18">
        <f t="shared" si="667"/>
        <v>32</v>
      </c>
      <c r="AN315" s="38">
        <f t="shared" si="667"/>
        <v>18</v>
      </c>
      <c r="AO315" s="19">
        <f t="shared" si="667"/>
        <v>44</v>
      </c>
      <c r="AP315" s="46">
        <f t="shared" si="662"/>
        <v>214</v>
      </c>
      <c r="AQ315" s="43">
        <f>SUM((AH313*AH315)+(AI313*AI315)+(AJ313*AJ315)+(AK313*AK315)+(AL313*AL315)+(AM313*AM315)+(AN313*AN315)+(AO313*AO315))/(AH315+AI315+AJ315+AK315+AL315+AM315+AN315+AO315)</f>
        <v>2.396713615023474</v>
      </c>
      <c r="AR315" s="69">
        <f t="shared" ref="AR315:AR316" si="668">SUM(AQ315/4*100)</f>
        <v>59.917840375586849</v>
      </c>
      <c r="AT315" s="221"/>
      <c r="AU315" s="61" t="s">
        <v>13</v>
      </c>
      <c r="AV315" s="18">
        <f t="shared" si="663"/>
        <v>5</v>
      </c>
      <c r="AW315" s="19">
        <f t="shared" si="663"/>
        <v>35</v>
      </c>
      <c r="AX315" s="18">
        <f t="shared" si="663"/>
        <v>72</v>
      </c>
      <c r="AY315" s="38">
        <f t="shared" si="663"/>
        <v>25</v>
      </c>
      <c r="AZ315" s="38">
        <f t="shared" si="663"/>
        <v>40</v>
      </c>
      <c r="BA315" s="19">
        <f t="shared" si="663"/>
        <v>61</v>
      </c>
      <c r="BB315" s="18">
        <f t="shared" si="663"/>
        <v>60</v>
      </c>
      <c r="BC315" s="38">
        <f t="shared" si="663"/>
        <v>33</v>
      </c>
      <c r="BD315" s="19">
        <f t="shared" si="663"/>
        <v>111</v>
      </c>
      <c r="BE315" s="46">
        <f t="shared" si="664"/>
        <v>442</v>
      </c>
      <c r="BF315" s="43">
        <f>SUM((AW313*AW315)+(AX313*AX315)+(AY313*AY315)+(AZ313*AZ315)+(BA313*BA315)+(BB313*BB315)+(BC313*BC315)+(BD313*BD315))/(AW315+AX315+AY315+AZ315+BA315+BB315+BC315+BD315)</f>
        <v>2.4748283752860414</v>
      </c>
      <c r="BG315" s="69">
        <f t="shared" ref="BG315:BG323" si="669">SUM(BF315/4*100)</f>
        <v>61.870709382151034</v>
      </c>
    </row>
    <row r="316" spans="1:59" ht="21" customHeight="1" thickBot="1" x14ac:dyDescent="0.25">
      <c r="A316" s="119"/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50"/>
      <c r="M316" s="150"/>
      <c r="N316" s="150"/>
      <c r="O316" s="150"/>
      <c r="Q316" s="396"/>
      <c r="R316" s="196" t="s">
        <v>0</v>
      </c>
      <c r="S316" s="24">
        <f t="shared" ref="S316:AA316" si="670">S56</f>
        <v>1</v>
      </c>
      <c r="T316" s="25">
        <f t="shared" si="670"/>
        <v>2</v>
      </c>
      <c r="U316" s="24">
        <f t="shared" si="670"/>
        <v>27</v>
      </c>
      <c r="V316" s="26">
        <f t="shared" si="670"/>
        <v>20</v>
      </c>
      <c r="W316" s="26">
        <f t="shared" si="670"/>
        <v>30</v>
      </c>
      <c r="X316" s="25">
        <f t="shared" si="670"/>
        <v>25</v>
      </c>
      <c r="Y316" s="24">
        <f t="shared" si="670"/>
        <v>22</v>
      </c>
      <c r="Z316" s="26">
        <f t="shared" si="670"/>
        <v>35</v>
      </c>
      <c r="AA316" s="25">
        <f t="shared" si="670"/>
        <v>69</v>
      </c>
      <c r="AB316" s="27">
        <f t="shared" si="660"/>
        <v>231</v>
      </c>
      <c r="AC316" s="43">
        <f>SUM((T313*T316)+(U313*U316)+(V313*V316)+(W313*W316)+(X313*X316)+(Y313*Y316)+(Z313*Z316)+(AA313*AA316))/(T316+U316+V316+W316+X316+Y316+Z316+AA316)</f>
        <v>2.8</v>
      </c>
      <c r="AD316" s="73">
        <f t="shared" si="666"/>
        <v>70</v>
      </c>
      <c r="AE316" s="221"/>
      <c r="AF316" s="62" t="s">
        <v>0</v>
      </c>
      <c r="AG316" s="24">
        <f t="shared" ref="AG316:AO316" si="671">AG56</f>
        <v>2</v>
      </c>
      <c r="AH316" s="25">
        <f t="shared" si="671"/>
        <v>3</v>
      </c>
      <c r="AI316" s="24">
        <f t="shared" si="671"/>
        <v>28</v>
      </c>
      <c r="AJ316" s="26">
        <f t="shared" si="671"/>
        <v>8</v>
      </c>
      <c r="AK316" s="26">
        <f t="shared" si="671"/>
        <v>17</v>
      </c>
      <c r="AL316" s="25">
        <f t="shared" si="671"/>
        <v>26</v>
      </c>
      <c r="AM316" s="24">
        <f t="shared" si="671"/>
        <v>37</v>
      </c>
      <c r="AN316" s="26">
        <f t="shared" si="671"/>
        <v>42</v>
      </c>
      <c r="AO316" s="25">
        <f t="shared" si="671"/>
        <v>69</v>
      </c>
      <c r="AP316" s="27">
        <f t="shared" si="662"/>
        <v>232</v>
      </c>
      <c r="AQ316" s="43">
        <f>SUM((AH313*AH316)+(AI313*AI316)+(AJ313*AJ316)+(AK313*AK316)+(AL313*AL316)+(AM313*AM316)+(AN313*AN316)+(AO313*AO316))/(AH316+AI316+AJ316+AK316+AL316+AM316+AN316+AO316)</f>
        <v>2.9260869565217393</v>
      </c>
      <c r="AR316" s="73">
        <f t="shared" si="668"/>
        <v>73.152173913043484</v>
      </c>
      <c r="AS316" s="54"/>
      <c r="AT316" s="221"/>
      <c r="AU316" s="62" t="s">
        <v>0</v>
      </c>
      <c r="AV316" s="24">
        <f t="shared" si="663"/>
        <v>3</v>
      </c>
      <c r="AW316" s="25">
        <f t="shared" si="663"/>
        <v>5</v>
      </c>
      <c r="AX316" s="24">
        <f t="shared" si="663"/>
        <v>55</v>
      </c>
      <c r="AY316" s="26">
        <f t="shared" si="663"/>
        <v>28</v>
      </c>
      <c r="AZ316" s="26">
        <f t="shared" si="663"/>
        <v>47</v>
      </c>
      <c r="BA316" s="25">
        <f t="shared" si="663"/>
        <v>51</v>
      </c>
      <c r="BB316" s="24">
        <f t="shared" si="663"/>
        <v>59</v>
      </c>
      <c r="BC316" s="26">
        <f t="shared" si="663"/>
        <v>77</v>
      </c>
      <c r="BD316" s="25">
        <f t="shared" si="663"/>
        <v>138</v>
      </c>
      <c r="BE316" s="27">
        <f t="shared" si="664"/>
        <v>463</v>
      </c>
      <c r="BF316" s="43">
        <f>SUM((AW313*AW316)+(AX313*AX316)+(AY313*AY316)+(AZ313*AZ316)+(BA313*BA316)+(BB313*BB316)+(BC313*BC316)+(BD313*BD316))/(AW316+AX316+AY316+AZ316+BA316+BB316+BC316+BD316)</f>
        <v>2.8630434782608694</v>
      </c>
      <c r="BG316" s="73">
        <f t="shared" si="669"/>
        <v>71.576086956521735</v>
      </c>
    </row>
    <row r="317" spans="1:59" ht="21" customHeight="1" x14ac:dyDescent="0.2">
      <c r="A317" s="119"/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50"/>
      <c r="M317" s="150"/>
      <c r="N317" s="150"/>
      <c r="O317" s="150"/>
      <c r="Q317" s="396"/>
      <c r="R317" s="304" t="s">
        <v>6</v>
      </c>
      <c r="S317" s="24">
        <f>SUM(S314:S316)</f>
        <v>8</v>
      </c>
      <c r="T317" s="25">
        <f t="shared" ref="T317:AB317" si="672">SUM(T314:T316)</f>
        <v>21</v>
      </c>
      <c r="U317" s="24">
        <f t="shared" si="672"/>
        <v>108</v>
      </c>
      <c r="V317" s="26">
        <f t="shared" si="672"/>
        <v>65</v>
      </c>
      <c r="W317" s="26">
        <f t="shared" si="672"/>
        <v>102</v>
      </c>
      <c r="X317" s="25">
        <f t="shared" si="672"/>
        <v>126</v>
      </c>
      <c r="Y317" s="24">
        <f t="shared" si="672"/>
        <v>125</v>
      </c>
      <c r="Z317" s="26">
        <f t="shared" si="672"/>
        <v>94</v>
      </c>
      <c r="AA317" s="25">
        <f t="shared" si="672"/>
        <v>247</v>
      </c>
      <c r="AB317" s="287">
        <f t="shared" si="672"/>
        <v>896</v>
      </c>
      <c r="AC317" s="301">
        <f>SUM((T313*T317)+(U313*U317)+(V313*V317)+(W313*W317)+(X313*X317)+(Y313*Y317)+(Z313*Z317)+(AA313*AA317))/(T317+U317+V317+W317+X317+Y317+Z317+AA317)</f>
        <v>2.7212837837837838</v>
      </c>
      <c r="AD317" s="230">
        <f>SUM(AC317/4*100)</f>
        <v>68.032094594594597</v>
      </c>
      <c r="AE317" s="221"/>
      <c r="AF317" s="327" t="s">
        <v>6</v>
      </c>
      <c r="AG317" s="24">
        <f>SUM(AG314:AG316)</f>
        <v>3</v>
      </c>
      <c r="AH317" s="25">
        <f t="shared" ref="AH317:AP317" si="673">SUM(AH314:AH316)</f>
        <v>22</v>
      </c>
      <c r="AI317" s="24">
        <f t="shared" si="673"/>
        <v>103</v>
      </c>
      <c r="AJ317" s="26">
        <f t="shared" si="673"/>
        <v>30</v>
      </c>
      <c r="AK317" s="26">
        <f t="shared" si="673"/>
        <v>61</v>
      </c>
      <c r="AL317" s="25">
        <f t="shared" si="673"/>
        <v>77</v>
      </c>
      <c r="AM317" s="24">
        <f t="shared" si="673"/>
        <v>90</v>
      </c>
      <c r="AN317" s="26">
        <f t="shared" si="673"/>
        <v>78</v>
      </c>
      <c r="AO317" s="25">
        <f t="shared" si="673"/>
        <v>128</v>
      </c>
      <c r="AP317" s="287">
        <f t="shared" si="673"/>
        <v>592</v>
      </c>
      <c r="AQ317" s="279">
        <f>SUM((AH313*AH317)+(AI313*AI317)+(AJ313*AJ317)+(AK313*AK317)+(AL313*AL317)+(AM313*AM317)+(AN313*AN317)+(AO313*AO317))/(AH317+AI317+AJ317+AK317+AL317+AM317+AN317+AO317)</f>
        <v>2.5764006791171479</v>
      </c>
      <c r="AR317" s="231">
        <f>SUM(AQ317/4*100)</f>
        <v>64.410016977928692</v>
      </c>
      <c r="AT317" s="221"/>
      <c r="AU317" s="327" t="s">
        <v>6</v>
      </c>
      <c r="AV317" s="24">
        <f>SUM(AV314:AV316)</f>
        <v>11</v>
      </c>
      <c r="AW317" s="25">
        <f t="shared" ref="AW317" si="674">SUM(AW314:AW316)</f>
        <v>43</v>
      </c>
      <c r="AX317" s="24">
        <f t="shared" ref="AX317" si="675">SUM(AX314:AX316)</f>
        <v>211</v>
      </c>
      <c r="AY317" s="26">
        <f t="shared" ref="AY317" si="676">SUM(AY314:AY316)</f>
        <v>95</v>
      </c>
      <c r="AZ317" s="26">
        <f t="shared" ref="AZ317" si="677">SUM(AZ314:AZ316)</f>
        <v>163</v>
      </c>
      <c r="BA317" s="25">
        <f t="shared" ref="BA317" si="678">SUM(BA314:BA316)</f>
        <v>203</v>
      </c>
      <c r="BB317" s="24">
        <f t="shared" ref="BB317" si="679">SUM(BB314:BB316)</f>
        <v>215</v>
      </c>
      <c r="BC317" s="26">
        <f t="shared" ref="BC317" si="680">SUM(BC314:BC316)</f>
        <v>172</v>
      </c>
      <c r="BD317" s="25">
        <f t="shared" ref="BD317" si="681">SUM(BD314:BD316)</f>
        <v>375</v>
      </c>
      <c r="BE317" s="287">
        <f t="shared" ref="BE317" si="682">SUM(BE314:BE316)</f>
        <v>1488</v>
      </c>
      <c r="BF317" s="279">
        <f>SUM((AW313*AW317)+(AX313*AX317)+(AY313*AY317)+(AZ313*AZ317)+(BA313*BA317)+(BB313*BB317)+(BC313*BC317)+(BD313*BD317))/(AW317+AX317+AY317+AZ317+BA317+BB317+BC317+BD317)</f>
        <v>2.6635071090047395</v>
      </c>
      <c r="BG317" s="231">
        <f>SUM(BF317/4*100)</f>
        <v>66.587677725118482</v>
      </c>
    </row>
    <row r="318" spans="1:59" ht="21.75" customHeight="1" x14ac:dyDescent="0.2">
      <c r="A318" s="119"/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50"/>
      <c r="M318" s="150"/>
      <c r="N318" s="150"/>
      <c r="O318" s="150"/>
      <c r="Q318" s="396"/>
      <c r="R318" s="224"/>
      <c r="S318" s="233">
        <f>SUM(S317+T317)</f>
        <v>29</v>
      </c>
      <c r="T318" s="234"/>
      <c r="U318" s="233">
        <f>SUM(U317+V317+W317+X317)</f>
        <v>401</v>
      </c>
      <c r="V318" s="235"/>
      <c r="W318" s="235"/>
      <c r="X318" s="234"/>
      <c r="Y318" s="233">
        <f>SUM(Y317+Z317+AA317)</f>
        <v>466</v>
      </c>
      <c r="Z318" s="235"/>
      <c r="AA318" s="234"/>
      <c r="AB318" s="288"/>
      <c r="AC318" s="302"/>
      <c r="AD318" s="231"/>
      <c r="AE318" s="221"/>
      <c r="AF318" s="328"/>
      <c r="AG318" s="233">
        <f>SUM(AG317+AH317)</f>
        <v>25</v>
      </c>
      <c r="AH318" s="234"/>
      <c r="AI318" s="233">
        <f>SUM(AI317+AJ317+AK317+AL317)</f>
        <v>271</v>
      </c>
      <c r="AJ318" s="235"/>
      <c r="AK318" s="235"/>
      <c r="AL318" s="234"/>
      <c r="AM318" s="233">
        <f>SUM(AM317+AN317+AO317)</f>
        <v>296</v>
      </c>
      <c r="AN318" s="235"/>
      <c r="AO318" s="234"/>
      <c r="AP318" s="288"/>
      <c r="AQ318" s="279"/>
      <c r="AR318" s="231"/>
      <c r="AS318" s="56"/>
      <c r="AT318" s="221"/>
      <c r="AU318" s="328"/>
      <c r="AV318" s="233">
        <f>SUM(AV317+AW317)</f>
        <v>54</v>
      </c>
      <c r="AW318" s="234"/>
      <c r="AX318" s="233">
        <f>SUM(AX317+AY317+AZ317+BA317)</f>
        <v>672</v>
      </c>
      <c r="AY318" s="235"/>
      <c r="AZ318" s="235"/>
      <c r="BA318" s="234"/>
      <c r="BB318" s="233">
        <f>SUM(BB317+BC317+BD317)</f>
        <v>762</v>
      </c>
      <c r="BC318" s="235"/>
      <c r="BD318" s="234"/>
      <c r="BE318" s="288"/>
      <c r="BF318" s="279"/>
      <c r="BG318" s="231"/>
    </row>
    <row r="319" spans="1:59" ht="21" customHeight="1" x14ac:dyDescent="0.25">
      <c r="Q319" s="396"/>
      <c r="R319" s="196" t="s">
        <v>7</v>
      </c>
      <c r="S319" s="49">
        <f>SUM(S317/((AB317)-(S317)))</f>
        <v>9.0090090090090089E-3</v>
      </c>
      <c r="T319" s="50">
        <f>SUM(T317/((AB317)-(S317)))</f>
        <v>2.364864864864865E-2</v>
      </c>
      <c r="U319" s="49">
        <f>SUM(U317/((AB317)-(S317)))</f>
        <v>0.12162162162162163</v>
      </c>
      <c r="V319" s="39">
        <f>SUM(V317/((AB317)-(S317)))</f>
        <v>7.31981981981982E-2</v>
      </c>
      <c r="W319" s="39">
        <f>SUM(W317/((AB317)-(S317)))</f>
        <v>0.11486486486486487</v>
      </c>
      <c r="X319" s="50">
        <f>SUM(X317/((AB317)-(S317)))</f>
        <v>0.14189189189189189</v>
      </c>
      <c r="Y319" s="49">
        <f>SUM(Y317/((AB317)-(S317)))</f>
        <v>0.14076576576576577</v>
      </c>
      <c r="Z319" s="39">
        <f>SUM(Z317/((AB317)-(S317)))</f>
        <v>0.10585585585585586</v>
      </c>
      <c r="AA319" s="50">
        <f>SUM(AA317/((AB317)-(S317)))</f>
        <v>0.27815315315315314</v>
      </c>
      <c r="AB319" s="398">
        <f>SUM(T320+U320+Y320)</f>
        <v>1</v>
      </c>
      <c r="AC319" s="302"/>
      <c r="AD319" s="231"/>
      <c r="AE319" s="221"/>
      <c r="AF319" s="62" t="s">
        <v>7</v>
      </c>
      <c r="AG319" s="49">
        <f>SUM(AG317/((AP317)-(AG317)))</f>
        <v>5.0933786078098476E-3</v>
      </c>
      <c r="AH319" s="50">
        <f>SUM(AH317/((AP317)-(AG317)))</f>
        <v>3.7351443123938878E-2</v>
      </c>
      <c r="AI319" s="49">
        <f>SUM(AI317/((AP317)-(AG317)))</f>
        <v>0.17487266553480477</v>
      </c>
      <c r="AJ319" s="39">
        <f>SUM(AJ317/((AP317)-(AG317)))</f>
        <v>5.0933786078098474E-2</v>
      </c>
      <c r="AK319" s="39">
        <f>SUM(AK317/((AP317)-(AG317)))</f>
        <v>0.1035653650254669</v>
      </c>
      <c r="AL319" s="50">
        <f>SUM(AL317/((AP317)-(AG317)))</f>
        <v>0.13073005093378609</v>
      </c>
      <c r="AM319" s="49">
        <f>SUM(AM317/((AP317)-(AG317)))</f>
        <v>0.15280135823429541</v>
      </c>
      <c r="AN319" s="39">
        <f>SUM(AN317/((AP317)-(AG317)))</f>
        <v>0.13242784380305603</v>
      </c>
      <c r="AO319" s="50">
        <f>SUM(AO317/((AP317)-(AG317)))</f>
        <v>0.21731748726655348</v>
      </c>
      <c r="AP319" s="236">
        <f>SUM(AH320+AI320+AM320)</f>
        <v>1</v>
      </c>
      <c r="AQ319" s="279" t="e">
        <f t="shared" ref="AQ319" si="683">SUM((#REF!*AH319)+(#REF!*AI319)+(#REF!*AJ319)+(#REF!*AK319)+(#REF!*AL319)+(#REF!*AM319)+(#REF!*AN319)+(#REF!*AO319))/(AH319+AI319+AJ319+AK319+AL319+AM319+AN319+AO319)</f>
        <v>#REF!</v>
      </c>
      <c r="AR319" s="231"/>
      <c r="AT319" s="221"/>
      <c r="AU319" s="62" t="s">
        <v>7</v>
      </c>
      <c r="AV319" s="49">
        <f>SUM(AV317/((BE317)-(AV317)))</f>
        <v>7.4475287745429924E-3</v>
      </c>
      <c r="AW319" s="50">
        <f>SUM(AW317/((BE317)-(AV317)))</f>
        <v>2.9113067027758972E-2</v>
      </c>
      <c r="AX319" s="49">
        <f>SUM(AX317/((BE317)-(AV317)))</f>
        <v>0.14285714285714285</v>
      </c>
      <c r="AY319" s="39">
        <f>SUM(AY317/((BE317)-(AV317)))</f>
        <v>6.4319566689234942E-2</v>
      </c>
      <c r="AZ319" s="39">
        <f>SUM(AZ317/((BE317)-(AV317)))</f>
        <v>0.1103588354773189</v>
      </c>
      <c r="BA319" s="50">
        <f>SUM(BA317/((BE317)-(AV317)))</f>
        <v>0.13744075829383887</v>
      </c>
      <c r="BB319" s="49">
        <f>SUM(BB317/((BE317)-(AV317)))</f>
        <v>0.14556533513879485</v>
      </c>
      <c r="BC319" s="39">
        <f>SUM(BC317/((BE317)-(AV317)))</f>
        <v>0.11645226811103589</v>
      </c>
      <c r="BD319" s="50">
        <f>SUM(BD317/((BE317)-(AV317)))</f>
        <v>0.25389302640487477</v>
      </c>
      <c r="BE319" s="236">
        <f>SUM(AW320+AX320+BB320)</f>
        <v>1</v>
      </c>
      <c r="BF319" s="279" t="e">
        <f t="shared" ref="BF319" si="684">SUM((#REF!*AW319)+(#REF!*AX319)+(#REF!*AY319)+(#REF!*AZ319)+(#REF!*BA319)+(#REF!*BB319)+(#REF!*BC319)+(#REF!*BD319))/(AW319+AX319+AY319+AZ319+BA319+BB319+BC319+BD319)</f>
        <v>#REF!</v>
      </c>
      <c r="BG319" s="231"/>
    </row>
    <row r="320" spans="1:59" ht="21" customHeight="1" thickBot="1" x14ac:dyDescent="0.3">
      <c r="Q320" s="396"/>
      <c r="R320" s="126" t="s">
        <v>10</v>
      </c>
      <c r="S320" s="197">
        <f>SUM(S319)</f>
        <v>9.0090090090090089E-3</v>
      </c>
      <c r="T320" s="158">
        <f>SUM(T319)</f>
        <v>2.364864864864865E-2</v>
      </c>
      <c r="U320" s="387">
        <f>SUM(U319:X319)</f>
        <v>0.45157657657657657</v>
      </c>
      <c r="V320" s="388"/>
      <c r="W320" s="388"/>
      <c r="X320" s="389"/>
      <c r="Y320" s="387">
        <f>SUM(Y319:AA319)</f>
        <v>0.52477477477477474</v>
      </c>
      <c r="Z320" s="388"/>
      <c r="AA320" s="389"/>
      <c r="AB320" s="399"/>
      <c r="AC320" s="303"/>
      <c r="AD320" s="232"/>
      <c r="AE320" s="221"/>
      <c r="AF320" s="64" t="s">
        <v>10</v>
      </c>
      <c r="AG320" s="156">
        <f>SUM(AG319)</f>
        <v>5.0933786078098476E-3</v>
      </c>
      <c r="AH320" s="158">
        <f>SUM(AH319)</f>
        <v>3.7351443123938878E-2</v>
      </c>
      <c r="AI320" s="238">
        <f>SUM(AI319:AL319)</f>
        <v>0.46010186757215621</v>
      </c>
      <c r="AJ320" s="239"/>
      <c r="AK320" s="239"/>
      <c r="AL320" s="240"/>
      <c r="AM320" s="238">
        <f>SUM(AM319:AO319)</f>
        <v>0.502546689303905</v>
      </c>
      <c r="AN320" s="239"/>
      <c r="AO320" s="240"/>
      <c r="AP320" s="237"/>
      <c r="AQ320" s="280" t="e">
        <f>SUM((#REF!*AH320)+(#REF!*AI320)+(#REF!*AJ320)+(#REF!*AK320)+(#REF!*AL320)+(#REF!*AM320)+(#REF!*AN320)+(#REF!*AO320))/(AH320+AI320+AJ320+AK320+AL320+AM320+AN320+AO320)</f>
        <v>#REF!</v>
      </c>
      <c r="AR320" s="231"/>
      <c r="AT320" s="221"/>
      <c r="AU320" s="64" t="s">
        <v>10</v>
      </c>
      <c r="AV320" s="156">
        <f>SUM(AV319)</f>
        <v>7.4475287745429924E-3</v>
      </c>
      <c r="AW320" s="158">
        <f>SUM(AW319)</f>
        <v>2.9113067027758972E-2</v>
      </c>
      <c r="AX320" s="238">
        <f>SUM(AX319:BA319)</f>
        <v>0.45497630331753558</v>
      </c>
      <c r="AY320" s="239"/>
      <c r="AZ320" s="239"/>
      <c r="BA320" s="240"/>
      <c r="BB320" s="238">
        <f>SUM(BB319:BD319)</f>
        <v>0.51591062965470558</v>
      </c>
      <c r="BC320" s="239"/>
      <c r="BD320" s="240"/>
      <c r="BE320" s="237"/>
      <c r="BF320" s="280" t="e">
        <f>SUM((#REF!*AW320)+(#REF!*AX320)+(#REF!*AY320)+(#REF!*AZ320)+(#REF!*BA320)+(#REF!*BB320)+(#REF!*BC320)+(#REF!*BD320))/(AW320+AX320+AY320+AZ320+BA320+BB320+BC320+BD320)</f>
        <v>#REF!</v>
      </c>
      <c r="BG320" s="231"/>
    </row>
    <row r="321" spans="17:59" ht="21" customHeight="1" x14ac:dyDescent="0.25">
      <c r="Q321" s="396"/>
      <c r="R321" s="96" t="s">
        <v>14</v>
      </c>
      <c r="S321" s="20">
        <f t="shared" ref="S321:AA321" si="685">S78</f>
        <v>0</v>
      </c>
      <c r="T321" s="21">
        <f t="shared" si="685"/>
        <v>8</v>
      </c>
      <c r="U321" s="20">
        <f t="shared" si="685"/>
        <v>37</v>
      </c>
      <c r="V321" s="22">
        <f t="shared" si="685"/>
        <v>30</v>
      </c>
      <c r="W321" s="22">
        <f t="shared" si="685"/>
        <v>56</v>
      </c>
      <c r="X321" s="21">
        <f t="shared" si="685"/>
        <v>66</v>
      </c>
      <c r="Y321" s="20">
        <f t="shared" si="685"/>
        <v>78</v>
      </c>
      <c r="Z321" s="22">
        <f t="shared" si="685"/>
        <v>47</v>
      </c>
      <c r="AA321" s="21">
        <f t="shared" si="685"/>
        <v>102</v>
      </c>
      <c r="AB321" s="23">
        <f t="shared" ref="AB321:AB323" si="686">SUM(S321:AA321)</f>
        <v>424</v>
      </c>
      <c r="AC321" s="42">
        <f>SUM((T313*T321)+(U313*U321)+(V313*V321)+(W313*W321)+(X313*X321)+(Y313*Y321)+(Z313*Z321)+(AA313*AA321))/(T321+U321+V321+W321+X321+Y321+Z321+AA321)</f>
        <v>2.7488207547169812</v>
      </c>
      <c r="AD321" s="68">
        <f t="shared" ref="AD321:AD323" si="687">SUM(AC321/4*100)</f>
        <v>68.720518867924525</v>
      </c>
      <c r="AE321" s="221"/>
      <c r="AF321" s="78" t="s">
        <v>14</v>
      </c>
      <c r="AG321" s="20">
        <f t="shared" ref="AG321:AO321" si="688">AG78</f>
        <v>12</v>
      </c>
      <c r="AH321" s="21">
        <f t="shared" si="688"/>
        <v>9</v>
      </c>
      <c r="AI321" s="20">
        <f t="shared" si="688"/>
        <v>36</v>
      </c>
      <c r="AJ321" s="22">
        <f t="shared" si="688"/>
        <v>36</v>
      </c>
      <c r="AK321" s="22">
        <f t="shared" si="688"/>
        <v>42</v>
      </c>
      <c r="AL321" s="21">
        <f t="shared" si="688"/>
        <v>63</v>
      </c>
      <c r="AM321" s="20">
        <f t="shared" si="688"/>
        <v>83</v>
      </c>
      <c r="AN321" s="22">
        <f t="shared" si="688"/>
        <v>47</v>
      </c>
      <c r="AO321" s="21">
        <f t="shared" si="688"/>
        <v>88</v>
      </c>
      <c r="AP321" s="23">
        <f t="shared" ref="AP321:AP323" si="689">SUM(AG321:AO321)</f>
        <v>416</v>
      </c>
      <c r="AQ321" s="42">
        <f>SUM((AH313*AH321)+(AI313*AI321)+(AJ313*AJ321)+(AK313*AK321)+(AL313*AL321)+(AM313*AM321)+(AN313*AN321)+(AO313*AO321))/(AH321+AI321+AJ321+AK321+AL321+AM321+AN321+AO321)</f>
        <v>2.7153465346534653</v>
      </c>
      <c r="AR321" s="68">
        <f t="shared" ref="AR321:AR323" si="690">SUM(AQ321/4*100)</f>
        <v>67.883663366336634</v>
      </c>
      <c r="AT321" s="221"/>
      <c r="AU321" s="78" t="s">
        <v>14</v>
      </c>
      <c r="AV321" s="20">
        <f t="shared" ref="AV321:BD323" si="691">SUM(S321+AG321)</f>
        <v>12</v>
      </c>
      <c r="AW321" s="21">
        <f t="shared" si="691"/>
        <v>17</v>
      </c>
      <c r="AX321" s="20">
        <f t="shared" si="691"/>
        <v>73</v>
      </c>
      <c r="AY321" s="22">
        <f t="shared" si="691"/>
        <v>66</v>
      </c>
      <c r="AZ321" s="22">
        <f t="shared" si="691"/>
        <v>98</v>
      </c>
      <c r="BA321" s="21">
        <f t="shared" si="691"/>
        <v>129</v>
      </c>
      <c r="BB321" s="20">
        <f t="shared" si="691"/>
        <v>161</v>
      </c>
      <c r="BC321" s="22">
        <f t="shared" si="691"/>
        <v>94</v>
      </c>
      <c r="BD321" s="21">
        <f t="shared" si="691"/>
        <v>190</v>
      </c>
      <c r="BE321" s="23">
        <f t="shared" ref="BE321:BE323" si="692">SUM(AV321:BD321)</f>
        <v>840</v>
      </c>
      <c r="BF321" s="42">
        <f>SUM((AW313*AW321)+(AX313*AX321)+(AY313*AY321)+(AZ313*AZ321)+(BA313*BA321)+(BB313*BB321)+(BC313*BC321)+(BD313*BD321))/(AW321+AX321+AY321+AZ321+BA321+BB321+BC321+BD321)</f>
        <v>2.7324879227053138</v>
      </c>
      <c r="BG321" s="68">
        <f t="shared" si="669"/>
        <v>68.312198067632849</v>
      </c>
    </row>
    <row r="322" spans="17:59" ht="21.75" customHeight="1" x14ac:dyDescent="0.25">
      <c r="Q322" s="396"/>
      <c r="R322" s="196" t="s">
        <v>15</v>
      </c>
      <c r="S322" s="24">
        <f t="shared" ref="S322:AA322" si="693">S100</f>
        <v>5</v>
      </c>
      <c r="T322" s="25">
        <f t="shared" si="693"/>
        <v>7</v>
      </c>
      <c r="U322" s="24">
        <f t="shared" si="693"/>
        <v>55</v>
      </c>
      <c r="V322" s="26">
        <f t="shared" si="693"/>
        <v>23</v>
      </c>
      <c r="W322" s="26">
        <f t="shared" si="693"/>
        <v>42</v>
      </c>
      <c r="X322" s="25">
        <f t="shared" si="693"/>
        <v>38</v>
      </c>
      <c r="Y322" s="24">
        <f t="shared" si="693"/>
        <v>62</v>
      </c>
      <c r="Z322" s="26">
        <f t="shared" si="693"/>
        <v>64</v>
      </c>
      <c r="AA322" s="25">
        <f t="shared" si="693"/>
        <v>179</v>
      </c>
      <c r="AB322" s="27">
        <f t="shared" si="686"/>
        <v>475</v>
      </c>
      <c r="AC322" s="43">
        <f>SUM((T313*T322)+(U313*U322)+(V313*V322)+(W313*W322)+(X313*X322)+(Y313*Y322)+(Z313*Z322)+(AA313*AA322))/(T322+U322+V322+W322+X322+Y322+Z322+AA322)</f>
        <v>2.9670212765957449</v>
      </c>
      <c r="AD322" s="69">
        <f t="shared" si="687"/>
        <v>74.175531914893625</v>
      </c>
      <c r="AE322" s="221"/>
      <c r="AF322" s="62" t="s">
        <v>15</v>
      </c>
      <c r="AG322" s="24">
        <f t="shared" ref="AG322:AO322" si="694">AG100</f>
        <v>12</v>
      </c>
      <c r="AH322" s="25">
        <f t="shared" si="694"/>
        <v>10</v>
      </c>
      <c r="AI322" s="24">
        <f t="shared" si="694"/>
        <v>86</v>
      </c>
      <c r="AJ322" s="26">
        <f t="shared" si="694"/>
        <v>31</v>
      </c>
      <c r="AK322" s="26">
        <f t="shared" si="694"/>
        <v>43</v>
      </c>
      <c r="AL322" s="25">
        <f t="shared" si="694"/>
        <v>28</v>
      </c>
      <c r="AM322" s="24">
        <f t="shared" si="694"/>
        <v>68</v>
      </c>
      <c r="AN322" s="26">
        <f t="shared" si="694"/>
        <v>72</v>
      </c>
      <c r="AO322" s="25">
        <f t="shared" si="694"/>
        <v>122</v>
      </c>
      <c r="AP322" s="27">
        <f t="shared" si="689"/>
        <v>472</v>
      </c>
      <c r="AQ322" s="43">
        <f>SUM((AH313*AH322)+(AI313*AI322)+(AJ313*AJ322)+(AK313*AK322)+(AL313*AL322)+(AM313*AM322)+(AN313*AN322)+(AO313*AO322))/(AH322+AI322+AJ322+AK322+AL322+AM322+AN322+AO322)</f>
        <v>2.6793478260869565</v>
      </c>
      <c r="AR322" s="69">
        <f t="shared" si="690"/>
        <v>66.983695652173907</v>
      </c>
      <c r="AT322" s="221"/>
      <c r="AU322" s="62" t="s">
        <v>15</v>
      </c>
      <c r="AV322" s="24">
        <f t="shared" si="691"/>
        <v>17</v>
      </c>
      <c r="AW322" s="25">
        <f t="shared" si="691"/>
        <v>17</v>
      </c>
      <c r="AX322" s="24">
        <f t="shared" si="691"/>
        <v>141</v>
      </c>
      <c r="AY322" s="26">
        <f t="shared" si="691"/>
        <v>54</v>
      </c>
      <c r="AZ322" s="26">
        <f t="shared" si="691"/>
        <v>85</v>
      </c>
      <c r="BA322" s="25">
        <f t="shared" si="691"/>
        <v>66</v>
      </c>
      <c r="BB322" s="24">
        <f t="shared" si="691"/>
        <v>130</v>
      </c>
      <c r="BC322" s="26">
        <f t="shared" si="691"/>
        <v>136</v>
      </c>
      <c r="BD322" s="25">
        <f t="shared" si="691"/>
        <v>301</v>
      </c>
      <c r="BE322" s="27">
        <f t="shared" si="692"/>
        <v>947</v>
      </c>
      <c r="BF322" s="43">
        <f>SUM((AW313*AW322)+(AX313*AX322)+(AY313*AY322)+(AZ313*AZ322)+(BA313*BA322)+(BB313*BB322)+(BC313*BC322)+(BD313*BD322))/(AW322+AX322+AY322+AZ322+BA322+BB322+BC322+BD322)</f>
        <v>2.8247311827956989</v>
      </c>
      <c r="BG322" s="69">
        <f t="shared" si="669"/>
        <v>70.618279569892479</v>
      </c>
    </row>
    <row r="323" spans="17:59" ht="20.85" customHeight="1" x14ac:dyDescent="0.25">
      <c r="Q323" s="396"/>
      <c r="R323" s="196" t="s">
        <v>1</v>
      </c>
      <c r="S323" s="18">
        <f t="shared" ref="S323:AA323" si="695">S122</f>
        <v>0</v>
      </c>
      <c r="T323" s="19">
        <f t="shared" si="695"/>
        <v>3</v>
      </c>
      <c r="U323" s="18">
        <f t="shared" si="695"/>
        <v>9</v>
      </c>
      <c r="V323" s="38">
        <f t="shared" si="695"/>
        <v>2</v>
      </c>
      <c r="W323" s="38">
        <f t="shared" si="695"/>
        <v>12</v>
      </c>
      <c r="X323" s="19">
        <f t="shared" si="695"/>
        <v>38</v>
      </c>
      <c r="Y323" s="18">
        <f t="shared" si="695"/>
        <v>70</v>
      </c>
      <c r="Z323" s="38">
        <f t="shared" si="695"/>
        <v>69</v>
      </c>
      <c r="AA323" s="19">
        <f t="shared" si="695"/>
        <v>108</v>
      </c>
      <c r="AB323" s="46">
        <f t="shared" si="686"/>
        <v>311</v>
      </c>
      <c r="AC323" s="43">
        <f>SUM((T313*T323)+(U313*U323)+(V313*V323)+(W313*W323)+(X313*X323)+(Y313*Y323)+(Z313*Z323)+(AA313*AA323))/(T323+U323+V323+W323+X323+Y323+Z323+AA323)</f>
        <v>3.262057877813505</v>
      </c>
      <c r="AD323" s="69">
        <f t="shared" si="687"/>
        <v>81.551446945337631</v>
      </c>
      <c r="AE323" s="221"/>
      <c r="AF323" s="62" t="s">
        <v>1</v>
      </c>
      <c r="AG323" s="18">
        <f t="shared" ref="AG323:AO323" si="696">AG122</f>
        <v>0</v>
      </c>
      <c r="AH323" s="19">
        <f t="shared" si="696"/>
        <v>0</v>
      </c>
      <c r="AI323" s="18">
        <f t="shared" si="696"/>
        <v>2</v>
      </c>
      <c r="AJ323" s="38">
        <f t="shared" si="696"/>
        <v>2</v>
      </c>
      <c r="AK323" s="38">
        <f t="shared" si="696"/>
        <v>26</v>
      </c>
      <c r="AL323" s="19">
        <f t="shared" si="696"/>
        <v>47</v>
      </c>
      <c r="AM323" s="18">
        <f t="shared" si="696"/>
        <v>77</v>
      </c>
      <c r="AN323" s="38">
        <f t="shared" si="696"/>
        <v>113</v>
      </c>
      <c r="AO323" s="19">
        <f t="shared" si="696"/>
        <v>41</v>
      </c>
      <c r="AP323" s="46">
        <f t="shared" si="689"/>
        <v>308</v>
      </c>
      <c r="AQ323" s="43">
        <f>SUM((AH313*AH323)+(AI313*AI323)+(AJ313*AJ323)+(AK313*AK323)+(AL313*AL323)+(AM313*AM323)+(AN313*AN323)+(AO313*AO323))/(AH323+AI323+AJ323+AK323+AL323+AM323+AN323+AO323)</f>
        <v>3.133116883116883</v>
      </c>
      <c r="AR323" s="69">
        <f t="shared" si="690"/>
        <v>78.327922077922068</v>
      </c>
      <c r="AT323" s="221"/>
      <c r="AU323" s="62" t="s">
        <v>1</v>
      </c>
      <c r="AV323" s="18">
        <f t="shared" si="691"/>
        <v>0</v>
      </c>
      <c r="AW323" s="19">
        <f t="shared" si="691"/>
        <v>3</v>
      </c>
      <c r="AX323" s="18">
        <f t="shared" si="691"/>
        <v>11</v>
      </c>
      <c r="AY323" s="38">
        <f t="shared" si="691"/>
        <v>4</v>
      </c>
      <c r="AZ323" s="38">
        <f t="shared" si="691"/>
        <v>38</v>
      </c>
      <c r="BA323" s="19">
        <f t="shared" si="691"/>
        <v>85</v>
      </c>
      <c r="BB323" s="18">
        <f t="shared" si="691"/>
        <v>147</v>
      </c>
      <c r="BC323" s="38">
        <f t="shared" si="691"/>
        <v>182</v>
      </c>
      <c r="BD323" s="19">
        <f t="shared" si="691"/>
        <v>149</v>
      </c>
      <c r="BE323" s="46">
        <f t="shared" si="692"/>
        <v>619</v>
      </c>
      <c r="BF323" s="43">
        <f>SUM((AW313*AW323)+(AX313*AX323)+(AY313*AY323)+(AZ313*AZ323)+(BA313*BA323)+(BB313*BB323)+(BC313*BC323)+(BD313*BD323))/(AW323+AX323+AY323+AZ323+BA323+BB323+BC323+BD323)</f>
        <v>3.1978998384491115</v>
      </c>
      <c r="BG323" s="69">
        <f t="shared" si="669"/>
        <v>79.947495961227787</v>
      </c>
    </row>
    <row r="324" spans="17:59" ht="20.85" customHeight="1" x14ac:dyDescent="0.25">
      <c r="Q324" s="396"/>
      <c r="R324" s="304" t="s">
        <v>6</v>
      </c>
      <c r="S324" s="24">
        <f>SUM(S321:S323)</f>
        <v>5</v>
      </c>
      <c r="T324" s="25">
        <f t="shared" ref="T324:AB324" si="697">SUM(T321:T323)</f>
        <v>18</v>
      </c>
      <c r="U324" s="24">
        <f t="shared" si="697"/>
        <v>101</v>
      </c>
      <c r="V324" s="26">
        <f t="shared" si="697"/>
        <v>55</v>
      </c>
      <c r="W324" s="26">
        <f t="shared" si="697"/>
        <v>110</v>
      </c>
      <c r="X324" s="25">
        <f t="shared" si="697"/>
        <v>142</v>
      </c>
      <c r="Y324" s="24">
        <f t="shared" si="697"/>
        <v>210</v>
      </c>
      <c r="Z324" s="26">
        <f t="shared" si="697"/>
        <v>180</v>
      </c>
      <c r="AA324" s="25">
        <f t="shared" si="697"/>
        <v>389</v>
      </c>
      <c r="AB324" s="287">
        <f t="shared" si="697"/>
        <v>1210</v>
      </c>
      <c r="AC324" s="301">
        <f>SUM((T313*T324)+(U313*U324)+(V313*V324)+(W313*W324)+(X313*X324)+(Y313*Y324)+(Z313*Z324)+(AA313*AA324))/(T324+U324+V324+W324+X324+Y324+Z324+AA324)</f>
        <v>2.9663900414937761</v>
      </c>
      <c r="AD324" s="289">
        <f>SUM(AC324/4*100)</f>
        <v>74.159751037344407</v>
      </c>
      <c r="AE324" s="221"/>
      <c r="AF324" s="327" t="s">
        <v>6</v>
      </c>
      <c r="AG324" s="24">
        <f>SUM(AG321:AG323)</f>
        <v>24</v>
      </c>
      <c r="AH324" s="25">
        <f t="shared" ref="AH324:AP324" si="698">SUM(AH321:AH323)</f>
        <v>19</v>
      </c>
      <c r="AI324" s="24">
        <f t="shared" si="698"/>
        <v>124</v>
      </c>
      <c r="AJ324" s="26">
        <f t="shared" si="698"/>
        <v>69</v>
      </c>
      <c r="AK324" s="26">
        <f t="shared" si="698"/>
        <v>111</v>
      </c>
      <c r="AL324" s="25">
        <f t="shared" si="698"/>
        <v>138</v>
      </c>
      <c r="AM324" s="24">
        <f t="shared" si="698"/>
        <v>228</v>
      </c>
      <c r="AN324" s="26">
        <f t="shared" si="698"/>
        <v>232</v>
      </c>
      <c r="AO324" s="25">
        <f t="shared" si="698"/>
        <v>251</v>
      </c>
      <c r="AP324" s="287">
        <f t="shared" si="698"/>
        <v>1196</v>
      </c>
      <c r="AQ324" s="279">
        <f>SUM((AH313*AH324)+(AI313*AI324)+(AJ313*AJ324)+(AK313*AK324)+(AL313*AL324)+(AM313*AM324)+(AN313*AN324)+(AO313*AO324))/(AH324+AI324+AJ324+AK324+AL324+AM324+AN324+AO324)</f>
        <v>2.8110068259385668</v>
      </c>
      <c r="AR324" s="282">
        <f>SUM(AQ324/4*100)</f>
        <v>70.275170648464169</v>
      </c>
      <c r="AT324" s="221"/>
      <c r="AU324" s="327" t="s">
        <v>6</v>
      </c>
      <c r="AV324" s="24">
        <f>SUM(AV321:AV323)</f>
        <v>29</v>
      </c>
      <c r="AW324" s="25">
        <f t="shared" ref="AW324" si="699">SUM(AW321:AW323)</f>
        <v>37</v>
      </c>
      <c r="AX324" s="24">
        <f t="shared" ref="AX324" si="700">SUM(AX321:AX323)</f>
        <v>225</v>
      </c>
      <c r="AY324" s="26">
        <f t="shared" ref="AY324" si="701">SUM(AY321:AY323)</f>
        <v>124</v>
      </c>
      <c r="AZ324" s="26">
        <f t="shared" ref="AZ324" si="702">SUM(AZ321:AZ323)</f>
        <v>221</v>
      </c>
      <c r="BA324" s="25">
        <f t="shared" ref="BA324" si="703">SUM(BA321:BA323)</f>
        <v>280</v>
      </c>
      <c r="BB324" s="24">
        <f t="shared" ref="BB324" si="704">SUM(BB321:BB323)</f>
        <v>438</v>
      </c>
      <c r="BC324" s="26">
        <f t="shared" ref="BC324" si="705">SUM(BC321:BC323)</f>
        <v>412</v>
      </c>
      <c r="BD324" s="25">
        <f t="shared" ref="BD324" si="706">SUM(BD321:BD323)</f>
        <v>640</v>
      </c>
      <c r="BE324" s="287">
        <f t="shared" ref="BE324" si="707">SUM(BE321:BE323)</f>
        <v>2406</v>
      </c>
      <c r="BF324" s="279">
        <f>SUM((AW313*AW324)+(AX313*AX324)+(AY313*AY324)+(AZ313*AZ324)+(BA313*BA324)+(BB313*BB324)+(BC313*BC324)+(BD313*BD324))/(AW324+AX324+AY324+AZ324+BA324+BB324+BC324+BD324)</f>
        <v>2.8897770298695833</v>
      </c>
      <c r="BG324" s="282">
        <f>SUM(BF324/4*100)</f>
        <v>72.24442574673958</v>
      </c>
    </row>
    <row r="325" spans="17:59" ht="20.85" customHeight="1" x14ac:dyDescent="0.25">
      <c r="Q325" s="396"/>
      <c r="R325" s="224"/>
      <c r="S325" s="233">
        <f>SUM(S324+T324)</f>
        <v>23</v>
      </c>
      <c r="T325" s="234"/>
      <c r="U325" s="233">
        <f>SUM(U324+V324+W324+X324)</f>
        <v>408</v>
      </c>
      <c r="V325" s="235"/>
      <c r="W325" s="235"/>
      <c r="X325" s="234"/>
      <c r="Y325" s="233">
        <f>SUM(Y324+Z324+AA324)</f>
        <v>779</v>
      </c>
      <c r="Z325" s="235"/>
      <c r="AA325" s="234"/>
      <c r="AB325" s="288"/>
      <c r="AC325" s="302"/>
      <c r="AD325" s="231"/>
      <c r="AE325" s="221"/>
      <c r="AF325" s="328"/>
      <c r="AG325" s="233">
        <f>SUM(AG324+AH324)</f>
        <v>43</v>
      </c>
      <c r="AH325" s="234"/>
      <c r="AI325" s="233">
        <f>SUM(AI324+AJ324+AK324+AL324)</f>
        <v>442</v>
      </c>
      <c r="AJ325" s="235"/>
      <c r="AK325" s="235"/>
      <c r="AL325" s="234"/>
      <c r="AM325" s="233">
        <f>SUM(AM324+AN324+AO324)</f>
        <v>711</v>
      </c>
      <c r="AN325" s="235"/>
      <c r="AO325" s="234"/>
      <c r="AP325" s="288"/>
      <c r="AQ325" s="279"/>
      <c r="AR325" s="282"/>
      <c r="AT325" s="221"/>
      <c r="AU325" s="328"/>
      <c r="AV325" s="233">
        <f>SUM(AV324+AW324)</f>
        <v>66</v>
      </c>
      <c r="AW325" s="234"/>
      <c r="AX325" s="233">
        <f>SUM(AX324+AY324+AZ324+BA324)</f>
        <v>850</v>
      </c>
      <c r="AY325" s="235"/>
      <c r="AZ325" s="235"/>
      <c r="BA325" s="234"/>
      <c r="BB325" s="233">
        <f>SUM(BB324+BC324+BD324)</f>
        <v>1490</v>
      </c>
      <c r="BC325" s="235"/>
      <c r="BD325" s="234"/>
      <c r="BE325" s="288"/>
      <c r="BF325" s="279"/>
      <c r="BG325" s="282"/>
    </row>
    <row r="326" spans="17:59" ht="20.85" customHeight="1" x14ac:dyDescent="0.25">
      <c r="Q326" s="396"/>
      <c r="R326" s="196" t="s">
        <v>7</v>
      </c>
      <c r="S326" s="49">
        <f>SUM(S324/((AB324)-(S324)))</f>
        <v>4.1493775933609959E-3</v>
      </c>
      <c r="T326" s="50">
        <f>SUM(T324/((AB324)-(S324)))</f>
        <v>1.4937759336099586E-2</v>
      </c>
      <c r="U326" s="49">
        <f>SUM(U324/((AB324)-(S324)))</f>
        <v>8.381742738589211E-2</v>
      </c>
      <c r="V326" s="39">
        <f>SUM(V324/((AB324)-(S324)))</f>
        <v>4.5643153526970952E-2</v>
      </c>
      <c r="W326" s="39">
        <f>SUM(W324/((AB324)-(S324)))</f>
        <v>9.1286307053941904E-2</v>
      </c>
      <c r="X326" s="50">
        <f>SUM(X324/((AB324)-(S324)))</f>
        <v>0.11784232365145228</v>
      </c>
      <c r="Y326" s="49">
        <f>SUM(Y324/((AB324)-(S324)))</f>
        <v>0.17427385892116182</v>
      </c>
      <c r="Z326" s="39">
        <f>SUM(Z324/((AB324)-(S324)))</f>
        <v>0.14937759336099585</v>
      </c>
      <c r="AA326" s="50">
        <f>SUM(AA324/((AB324)-(S324)))</f>
        <v>0.3228215767634855</v>
      </c>
      <c r="AB326" s="398">
        <f>SUM(T327+U327+Y327)</f>
        <v>1</v>
      </c>
      <c r="AC326" s="302"/>
      <c r="AD326" s="231"/>
      <c r="AE326" s="221"/>
      <c r="AF326" s="62" t="s">
        <v>7</v>
      </c>
      <c r="AG326" s="49">
        <f>SUM(AG324/((AP324)-(AG324)))</f>
        <v>2.0477815699658702E-2</v>
      </c>
      <c r="AH326" s="50">
        <f>SUM(AH324/((AP324)-(AG324)))</f>
        <v>1.6211604095563138E-2</v>
      </c>
      <c r="AI326" s="49">
        <f>SUM(AI324/((AP324)-(AG324)))</f>
        <v>0.10580204778156997</v>
      </c>
      <c r="AJ326" s="39">
        <f>SUM(AJ324/((AP324)-(AG324)))</f>
        <v>5.8873720136518773E-2</v>
      </c>
      <c r="AK326" s="39">
        <f>SUM(AK324/((AP324)-(AG324)))</f>
        <v>9.4709897610921495E-2</v>
      </c>
      <c r="AL326" s="50">
        <f>SUM(AL324/((AP324)-(AG324)))</f>
        <v>0.11774744027303755</v>
      </c>
      <c r="AM326" s="49">
        <f>SUM(AM324/((AP324)-(AG324)))</f>
        <v>0.19453924914675769</v>
      </c>
      <c r="AN326" s="39">
        <f>SUM(AN324/((AP324)-(AG324)))</f>
        <v>0.19795221843003413</v>
      </c>
      <c r="AO326" s="50">
        <f>SUM(AO324/((AP324)-(AG324)))</f>
        <v>0.21416382252559726</v>
      </c>
      <c r="AP326" s="236">
        <f>SUM(AH327+AI327+AM327)</f>
        <v>1</v>
      </c>
      <c r="AQ326" s="279" t="e">
        <f>SUM((#REF!*AH326)+(#REF!*AI326)+(#REF!*AJ326)+(#REF!*AK326)+(#REF!*AL326)+(#REF!*AM326)+(#REF!*AN326)+(#REF!*AO326))/(AH326+AI326+AJ326+AK326+AL326+AM326+AN326+AO326)</f>
        <v>#REF!</v>
      </c>
      <c r="AR326" s="282"/>
      <c r="AT326" s="221"/>
      <c r="AU326" s="62" t="s">
        <v>7</v>
      </c>
      <c r="AV326" s="49">
        <f>SUM(AV324/((BE324)-(AV324)))</f>
        <v>1.2200252419015565E-2</v>
      </c>
      <c r="AW326" s="50">
        <f>SUM(AW324/((BE324)-(AV324)))</f>
        <v>1.5565839293226757E-2</v>
      </c>
      <c r="AX326" s="49">
        <f>SUM(AX324/((BE324)-(AV324)))</f>
        <v>9.465713083718974E-2</v>
      </c>
      <c r="AY326" s="39">
        <f>SUM(AY324/((BE324)-(AV324)))</f>
        <v>5.2166596550273454E-2</v>
      </c>
      <c r="AZ326" s="39">
        <f>SUM(AZ324/((BE324)-(AV324)))</f>
        <v>9.2974337400084137E-2</v>
      </c>
      <c r="BA326" s="50">
        <f>SUM(BA324/((BE324)-(AV324)))</f>
        <v>0.11779554059739167</v>
      </c>
      <c r="BB326" s="49">
        <f>SUM(BB324/((BE324)-(AV324)))</f>
        <v>0.18426588136306268</v>
      </c>
      <c r="BC326" s="39">
        <f>SUM(BC324/((BE324)-(AV324)))</f>
        <v>0.17332772402187632</v>
      </c>
      <c r="BD326" s="50">
        <f>SUM(BD324/((BE324)-(AV324)))</f>
        <v>0.26924694993689524</v>
      </c>
      <c r="BE326" s="236">
        <f>SUM(AW327+AX327+BB327)</f>
        <v>1</v>
      </c>
      <c r="BF326" s="279" t="e">
        <f>SUM((#REF!*AW326)+(#REF!*AX326)+(#REF!*AY326)+(#REF!*AZ326)+(#REF!*BA326)+(#REF!*BB326)+(#REF!*BC326)+(#REF!*BD326))/(AW326+AX326+AY326+AZ326+BA326+BB326+BC326+BD326)</f>
        <v>#REF!</v>
      </c>
      <c r="BG326" s="282"/>
    </row>
    <row r="327" spans="17:59" ht="20.85" customHeight="1" thickBot="1" x14ac:dyDescent="0.3">
      <c r="Q327" s="396"/>
      <c r="R327" s="126" t="s">
        <v>10</v>
      </c>
      <c r="S327" s="197">
        <f>SUM(S326)</f>
        <v>4.1493775933609959E-3</v>
      </c>
      <c r="T327" s="158">
        <f>SUM(T326)</f>
        <v>1.4937759336099586E-2</v>
      </c>
      <c r="U327" s="387">
        <f>SUM(U326:X326)</f>
        <v>0.33858921161825728</v>
      </c>
      <c r="V327" s="388"/>
      <c r="W327" s="388"/>
      <c r="X327" s="389"/>
      <c r="Y327" s="387">
        <f>SUM(Y326:AA326)</f>
        <v>0.64647302904564308</v>
      </c>
      <c r="Z327" s="388"/>
      <c r="AA327" s="389"/>
      <c r="AB327" s="399"/>
      <c r="AC327" s="303"/>
      <c r="AD327" s="232"/>
      <c r="AE327" s="221"/>
      <c r="AF327" s="64" t="s">
        <v>10</v>
      </c>
      <c r="AG327" s="156">
        <f>SUM(AG326)</f>
        <v>2.0477815699658702E-2</v>
      </c>
      <c r="AH327" s="158">
        <f>SUM(AH326)</f>
        <v>1.6211604095563138E-2</v>
      </c>
      <c r="AI327" s="238">
        <f>SUM(AI326:AL326)</f>
        <v>0.37713310580204773</v>
      </c>
      <c r="AJ327" s="239"/>
      <c r="AK327" s="239"/>
      <c r="AL327" s="240"/>
      <c r="AM327" s="238">
        <f>SUM(AM326:AO326)</f>
        <v>0.60665529010238906</v>
      </c>
      <c r="AN327" s="239"/>
      <c r="AO327" s="240"/>
      <c r="AP327" s="237"/>
      <c r="AQ327" s="280" t="e">
        <f>SUM((#REF!*AH327)+(#REF!*AI327)+(#REF!*AJ327)+(#REF!*AK327)+(#REF!*AL327)+(#REF!*AM327)+(#REF!*AN327)+(#REF!*AO327))/(AH327+AI327+AJ327+AK327+AL327+AM327+AN327+AO327)</f>
        <v>#REF!</v>
      </c>
      <c r="AR327" s="289"/>
      <c r="AT327" s="221"/>
      <c r="AU327" s="64" t="s">
        <v>10</v>
      </c>
      <c r="AV327" s="156">
        <f>SUM(AV326)</f>
        <v>1.2200252419015565E-2</v>
      </c>
      <c r="AW327" s="158">
        <f>SUM(AW326)</f>
        <v>1.5565839293226757E-2</v>
      </c>
      <c r="AX327" s="238">
        <f>SUM(AX326:BA326)</f>
        <v>0.35759360538493901</v>
      </c>
      <c r="AY327" s="239"/>
      <c r="AZ327" s="239"/>
      <c r="BA327" s="240"/>
      <c r="BB327" s="238">
        <f>SUM(BB326:BD326)</f>
        <v>0.62684055532183425</v>
      </c>
      <c r="BC327" s="239"/>
      <c r="BD327" s="240"/>
      <c r="BE327" s="237"/>
      <c r="BF327" s="280" t="e">
        <f>SUM((#REF!*AW327)+(#REF!*AX327)+(#REF!*AY327)+(#REF!*AZ327)+(#REF!*BA327)+(#REF!*BB327)+(#REF!*BC327)+(#REF!*BD327))/(AW327+AX327+AY327+AZ327+BA327+BB327+BC327+BD327)</f>
        <v>#REF!</v>
      </c>
      <c r="BG327" s="289"/>
    </row>
    <row r="328" spans="17:59" ht="20.85" customHeight="1" x14ac:dyDescent="0.25">
      <c r="Q328" s="396"/>
      <c r="R328" s="305" t="s">
        <v>31</v>
      </c>
      <c r="S328" s="104">
        <f>SUM(S317++S324)</f>
        <v>13</v>
      </c>
      <c r="T328" s="105">
        <f t="shared" ref="T328:AA328" si="708">SUM(T317++T324)</f>
        <v>39</v>
      </c>
      <c r="U328" s="104">
        <f t="shared" si="708"/>
        <v>209</v>
      </c>
      <c r="V328" s="34">
        <f t="shared" si="708"/>
        <v>120</v>
      </c>
      <c r="W328" s="34">
        <f t="shared" si="708"/>
        <v>212</v>
      </c>
      <c r="X328" s="105">
        <f t="shared" si="708"/>
        <v>268</v>
      </c>
      <c r="Y328" s="104">
        <f t="shared" si="708"/>
        <v>335</v>
      </c>
      <c r="Z328" s="34">
        <f t="shared" si="708"/>
        <v>274</v>
      </c>
      <c r="AA328" s="105">
        <f t="shared" si="708"/>
        <v>636</v>
      </c>
      <c r="AB328" s="275">
        <f>SUM(AB317+AB324)</f>
        <v>2106</v>
      </c>
      <c r="AC328" s="402">
        <f>SUM((T313*T328)+(U313*U328)+(V313*V328)+(W313*W328)+(X313*X328)+(Y313*Y328)+(Z313*Z328)+(AA313*AA328))/(T328+U328+V328+W328+X328+Y328+Z328+AA328)</f>
        <v>2.8623984710941235</v>
      </c>
      <c r="AD328" s="230">
        <f>SUM(AC328/4*100)</f>
        <v>71.559961777353081</v>
      </c>
      <c r="AE328" s="221"/>
      <c r="AF328" s="329" t="s">
        <v>31</v>
      </c>
      <c r="AG328" s="104">
        <f>SUM(AG317++AG324)</f>
        <v>27</v>
      </c>
      <c r="AH328" s="105">
        <f t="shared" ref="AH328:AO328" si="709">SUM(AH317++AH324)</f>
        <v>41</v>
      </c>
      <c r="AI328" s="104">
        <f t="shared" si="709"/>
        <v>227</v>
      </c>
      <c r="AJ328" s="34">
        <f t="shared" si="709"/>
        <v>99</v>
      </c>
      <c r="AK328" s="34">
        <f t="shared" si="709"/>
        <v>172</v>
      </c>
      <c r="AL328" s="105">
        <f t="shared" si="709"/>
        <v>215</v>
      </c>
      <c r="AM328" s="104">
        <f t="shared" si="709"/>
        <v>318</v>
      </c>
      <c r="AN328" s="34">
        <f t="shared" si="709"/>
        <v>310</v>
      </c>
      <c r="AO328" s="105">
        <f t="shared" si="709"/>
        <v>379</v>
      </c>
      <c r="AP328" s="275">
        <f>SUM(AP317+AP324)</f>
        <v>1788</v>
      </c>
      <c r="AQ328" s="277">
        <f>SUM((AH313*AH328)+(AI313*AI328)+(AJ313*AJ328)+(AK313*AK328)+(AL313*AL328)+(AM313*AM328)+(AN313*AN328)+(AO313*AO328))/(AH328+AI328+AJ328+AK328+AL328+AM328+AN328+AO328)</f>
        <v>2.7325383304940374</v>
      </c>
      <c r="AR328" s="281">
        <f>SUM(AQ328/4*100)</f>
        <v>68.313458262350935</v>
      </c>
      <c r="AT328" s="221"/>
      <c r="AU328" s="329" t="s">
        <v>31</v>
      </c>
      <c r="AV328" s="35">
        <f>SUM(AV317++AV324)</f>
        <v>40</v>
      </c>
      <c r="AW328" s="36">
        <f t="shared" ref="AW328:BD328" si="710">SUM(AW317++AW324)</f>
        <v>80</v>
      </c>
      <c r="AX328" s="35">
        <f t="shared" si="710"/>
        <v>436</v>
      </c>
      <c r="AY328" s="34">
        <f t="shared" si="710"/>
        <v>219</v>
      </c>
      <c r="AZ328" s="34">
        <f t="shared" si="710"/>
        <v>384</v>
      </c>
      <c r="BA328" s="36">
        <f t="shared" si="710"/>
        <v>483</v>
      </c>
      <c r="BB328" s="35">
        <f t="shared" si="710"/>
        <v>653</v>
      </c>
      <c r="BC328" s="34">
        <f t="shared" si="710"/>
        <v>584</v>
      </c>
      <c r="BD328" s="36">
        <f t="shared" si="710"/>
        <v>1015</v>
      </c>
      <c r="BE328" s="275">
        <f>SUM(BE317+BE324)</f>
        <v>3894</v>
      </c>
      <c r="BF328" s="277">
        <f>SUM((AW313*AW328)+(AX313*AX328)+(AY313*AY328)+(AZ313*AZ328)+(BA313*BA328)+(BB313*BB328)+(BC313*BC328)+(BD313*BD328))/(AW328+AX328+AY328+AZ328+BA328+BB328+BC328+BD328)</f>
        <v>2.8030617540217957</v>
      </c>
      <c r="BG328" s="281">
        <f>SUM(BF328/4*100)</f>
        <v>70.076543850544894</v>
      </c>
    </row>
    <row r="329" spans="17:59" ht="20.85" customHeight="1" x14ac:dyDescent="0.25">
      <c r="Q329" s="396"/>
      <c r="R329" s="306"/>
      <c r="S329" s="284">
        <f>SUM(S328+T328)</f>
        <v>52</v>
      </c>
      <c r="T329" s="285"/>
      <c r="U329" s="284">
        <f>SUM(U328+V328+W328+X328)</f>
        <v>809</v>
      </c>
      <c r="V329" s="286"/>
      <c r="W329" s="286"/>
      <c r="X329" s="285"/>
      <c r="Y329" s="284">
        <f>SUM(Y328+Z328+AA328)</f>
        <v>1245</v>
      </c>
      <c r="Z329" s="286"/>
      <c r="AA329" s="285"/>
      <c r="AB329" s="276"/>
      <c r="AC329" s="302"/>
      <c r="AD329" s="231"/>
      <c r="AE329" s="221"/>
      <c r="AF329" s="330"/>
      <c r="AG329" s="284">
        <f>SUM(AG328+AH328)</f>
        <v>68</v>
      </c>
      <c r="AH329" s="285"/>
      <c r="AI329" s="284">
        <f>SUM(AI328+AJ328+AK328+AL328)</f>
        <v>713</v>
      </c>
      <c r="AJ329" s="286"/>
      <c r="AK329" s="286"/>
      <c r="AL329" s="285"/>
      <c r="AM329" s="284">
        <f>SUM(AM328+AN328+AO328)</f>
        <v>1007</v>
      </c>
      <c r="AN329" s="286"/>
      <c r="AO329" s="285"/>
      <c r="AP329" s="276"/>
      <c r="AQ329" s="278"/>
      <c r="AR329" s="282"/>
      <c r="AT329" s="221"/>
      <c r="AU329" s="330"/>
      <c r="AV329" s="284">
        <f>SUM(AV328+AW328)</f>
        <v>120</v>
      </c>
      <c r="AW329" s="285"/>
      <c r="AX329" s="284">
        <f>SUM(AX328+AY328+AZ328+BA328)</f>
        <v>1522</v>
      </c>
      <c r="AY329" s="286"/>
      <c r="AZ329" s="286"/>
      <c r="BA329" s="285"/>
      <c r="BB329" s="284">
        <f>SUM(BB328+BC328+BD328)</f>
        <v>2252</v>
      </c>
      <c r="BC329" s="286"/>
      <c r="BD329" s="285"/>
      <c r="BE329" s="276"/>
      <c r="BF329" s="278"/>
      <c r="BG329" s="282"/>
    </row>
    <row r="330" spans="17:59" ht="20.85" customHeight="1" x14ac:dyDescent="0.25">
      <c r="Q330" s="396"/>
      <c r="R330" s="198" t="s">
        <v>7</v>
      </c>
      <c r="S330" s="49">
        <f>SUM(S328/((AB328)-(S328)))</f>
        <v>6.2111801242236021E-3</v>
      </c>
      <c r="T330" s="50">
        <f>SUM(T328/((AB328)-(S328)))</f>
        <v>1.8633540372670808E-2</v>
      </c>
      <c r="U330" s="49">
        <f>SUM(U328/((AB328)-(S328)))</f>
        <v>9.9856665074056383E-2</v>
      </c>
      <c r="V330" s="39">
        <f>SUM(V328/((AB328)-(S328)))</f>
        <v>5.733397037744864E-2</v>
      </c>
      <c r="W330" s="39">
        <f>SUM(W328/((AB328)-(S328)))</f>
        <v>0.10129001433349259</v>
      </c>
      <c r="X330" s="50">
        <f>SUM(X328/((AB328)-(S328)))</f>
        <v>0.12804586717630195</v>
      </c>
      <c r="Y330" s="49">
        <f>SUM(Y328/((AB328)-(S328)))</f>
        <v>0.16005733397037744</v>
      </c>
      <c r="Z330" s="39">
        <f>SUM(Z328/((AB328)-(S328)))</f>
        <v>0.1309125656951744</v>
      </c>
      <c r="AA330" s="50">
        <f>SUM(AA328/((AB328)-(S328)))</f>
        <v>0.30387004300047776</v>
      </c>
      <c r="AB330" s="398">
        <f>SUM(T331+U331+Y331)</f>
        <v>1</v>
      </c>
      <c r="AC330" s="302"/>
      <c r="AD330" s="231"/>
      <c r="AE330" s="221"/>
      <c r="AF330" s="79" t="s">
        <v>7</v>
      </c>
      <c r="AG330" s="49">
        <f>SUM(AG328/((AP328)-(AG328)))</f>
        <v>1.5332197614991482E-2</v>
      </c>
      <c r="AH330" s="50">
        <f>SUM(AH328/((AP328)-(AG328)))</f>
        <v>2.3282226007950029E-2</v>
      </c>
      <c r="AI330" s="49">
        <f>SUM(AI328/((AP328)-(AG328)))</f>
        <v>0.12890403180011356</v>
      </c>
      <c r="AJ330" s="39">
        <f>SUM(AJ328/((AP328)-(AG328)))</f>
        <v>5.6218057921635436E-2</v>
      </c>
      <c r="AK330" s="39">
        <f>SUM(AK328/((AP328)-(AG328)))</f>
        <v>9.7671777399205004E-2</v>
      </c>
      <c r="AL330" s="50">
        <f>SUM(AL328/((AP328)-(AG328)))</f>
        <v>0.12208972174900624</v>
      </c>
      <c r="AM330" s="49">
        <f>SUM(AM328/((AP328)-(AG328)))</f>
        <v>0.18057921635434412</v>
      </c>
      <c r="AN330" s="39">
        <f>SUM(AN328/((AP328)-(AG328)))</f>
        <v>0.17603634298693924</v>
      </c>
      <c r="AO330" s="50">
        <f>SUM(AO328/((AP328)-(AG328)))</f>
        <v>0.21521862578080636</v>
      </c>
      <c r="AP330" s="236">
        <f>SUM(AH331+AI331+AM331)</f>
        <v>1</v>
      </c>
      <c r="AQ330" s="279" t="e">
        <f>SUM((#REF!*AH330)+(#REF!*AI330)+(#REF!*AJ330)+(#REF!*AK330)+(#REF!*AL330)+(#REF!*AM330)+(#REF!*AN330)+(#REF!*AO330))/(AH330+AI330+AJ330+AK330+AL330+AM330+AN330+AO330)</f>
        <v>#REF!</v>
      </c>
      <c r="AR330" s="282"/>
      <c r="AT330" s="221"/>
      <c r="AU330" s="79" t="s">
        <v>7</v>
      </c>
      <c r="AV330" s="49">
        <f>SUM(AV328/((BE328)-(AV328)))</f>
        <v>1.0378827192527244E-2</v>
      </c>
      <c r="AW330" s="50">
        <f>SUM(AW328/((BE328)-(AV328)))</f>
        <v>2.0757654385054489E-2</v>
      </c>
      <c r="AX330" s="49">
        <f>SUM(AX328/((BE328)-(AV328)))</f>
        <v>0.11312921639854696</v>
      </c>
      <c r="AY330" s="39">
        <f>SUM(AY328/((BE328)-(AV328)))</f>
        <v>5.6824078879086665E-2</v>
      </c>
      <c r="AZ330" s="39">
        <f>SUM(AZ328/((BE328)-(AV328)))</f>
        <v>9.9636741048261548E-2</v>
      </c>
      <c r="BA330" s="50">
        <f>SUM(BA328/((BE328)-(AV328)))</f>
        <v>0.12532433834976647</v>
      </c>
      <c r="BB330" s="49">
        <f>SUM(BB328/((BE328)-(AV328)))</f>
        <v>0.16943435391800726</v>
      </c>
      <c r="BC330" s="39">
        <f>SUM(BC328/((BE328)-(AV328)))</f>
        <v>0.15153087701089776</v>
      </c>
      <c r="BD330" s="50">
        <f>SUM(BD328/((BE328)-(AV328)))</f>
        <v>0.26336274001037885</v>
      </c>
      <c r="BE330" s="236">
        <f>SUM(AW331+AX331+BB331)</f>
        <v>1</v>
      </c>
      <c r="BF330" s="279" t="e">
        <f>SUM((#REF!*AW330)+(#REF!*AX330)+(#REF!*AY330)+(#REF!*AZ330)+(#REF!*BA330)+(#REF!*BB330)+(#REF!*BC330)+(#REF!*BD330))/(AW330+AX330+AY330+AZ330+BA330+BB330+BC330+BD330)</f>
        <v>#REF!</v>
      </c>
      <c r="BG330" s="282"/>
    </row>
    <row r="331" spans="17:59" ht="21.75" thickBot="1" x14ac:dyDescent="0.3">
      <c r="Q331" s="397"/>
      <c r="R331" s="127" t="s">
        <v>10</v>
      </c>
      <c r="S331" s="197">
        <f>SUM(S330)</f>
        <v>6.2111801242236021E-3</v>
      </c>
      <c r="T331" s="158">
        <f>SUM(T330)</f>
        <v>1.8633540372670808E-2</v>
      </c>
      <c r="U331" s="387">
        <f>SUM(U330:X330)</f>
        <v>0.38652651696129958</v>
      </c>
      <c r="V331" s="388"/>
      <c r="W331" s="388"/>
      <c r="X331" s="389"/>
      <c r="Y331" s="387">
        <f>SUM(Y330:AA330)</f>
        <v>0.59483994266602958</v>
      </c>
      <c r="Z331" s="388"/>
      <c r="AA331" s="389"/>
      <c r="AB331" s="399"/>
      <c r="AC331" s="303"/>
      <c r="AD331" s="232"/>
      <c r="AE331" s="222"/>
      <c r="AF331" s="80" t="s">
        <v>10</v>
      </c>
      <c r="AG331" s="156">
        <f>SUM(AG330)</f>
        <v>1.5332197614991482E-2</v>
      </c>
      <c r="AH331" s="158">
        <f>SUM(AH330)</f>
        <v>2.3282226007950029E-2</v>
      </c>
      <c r="AI331" s="238">
        <f>SUM(AI330:AL330)</f>
        <v>0.40488358886996023</v>
      </c>
      <c r="AJ331" s="239"/>
      <c r="AK331" s="239"/>
      <c r="AL331" s="240"/>
      <c r="AM331" s="238">
        <f>SUM(AM330:AO330)</f>
        <v>0.57183418512208972</v>
      </c>
      <c r="AN331" s="239"/>
      <c r="AO331" s="240"/>
      <c r="AP331" s="237"/>
      <c r="AQ331" s="280" t="e">
        <f>SUM((#REF!*AH331)+(#REF!*AI331)+(#REF!*AJ331)+(#REF!*AK331)+(#REF!*AL331)+(#REF!*AM331)+(#REF!*AN331)+(#REF!*AO331))/(AH331+AI331+AJ331+AK331+AL331+AM331+AN331+AO331)</f>
        <v>#REF!</v>
      </c>
      <c r="AR331" s="283"/>
      <c r="AT331" s="222"/>
      <c r="AU331" s="80" t="s">
        <v>10</v>
      </c>
      <c r="AV331" s="156">
        <f>SUM(AV330)</f>
        <v>1.0378827192527244E-2</v>
      </c>
      <c r="AW331" s="158">
        <f>SUM(AW330)</f>
        <v>2.0757654385054489E-2</v>
      </c>
      <c r="AX331" s="238">
        <f>SUM(AX330:BA330)</f>
        <v>0.39491437467566165</v>
      </c>
      <c r="AY331" s="239"/>
      <c r="AZ331" s="239"/>
      <c r="BA331" s="240"/>
      <c r="BB331" s="238">
        <f>SUM(BB330:BD330)</f>
        <v>0.5843279709392839</v>
      </c>
      <c r="BC331" s="239"/>
      <c r="BD331" s="240"/>
      <c r="BE331" s="237"/>
      <c r="BF331" s="280" t="e">
        <f>SUM((#REF!*AW331)+(#REF!*AX331)+(#REF!*AY331)+(#REF!*AZ331)+(#REF!*BA331)+(#REF!*BB331)+(#REF!*BC331)+(#REF!*BD331))/(AW331+AX331+AY331+AZ331+BA331+BB331+BC331+BD331)</f>
        <v>#REF!</v>
      </c>
      <c r="BG331" s="283"/>
    </row>
    <row r="332" spans="17:59" ht="45.75" x14ac:dyDescent="0.25">
      <c r="Q332" s="75"/>
      <c r="R332" s="135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1"/>
      <c r="AD332" s="67"/>
      <c r="AE332" s="75"/>
      <c r="AF332" s="106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1"/>
      <c r="AR332" s="67"/>
      <c r="AT332" s="75"/>
      <c r="AU332" s="37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41"/>
      <c r="BG332" s="67"/>
    </row>
    <row r="333" spans="17:59" ht="26.25" x14ac:dyDescent="0.25">
      <c r="Q333" s="241" t="s">
        <v>68</v>
      </c>
      <c r="R333" s="241"/>
      <c r="S333" s="241"/>
      <c r="T333" s="241"/>
      <c r="U333" s="241"/>
      <c r="V333" s="241"/>
      <c r="W333" s="241"/>
      <c r="X333" s="241"/>
      <c r="Y333" s="241"/>
      <c r="Z333" s="241"/>
      <c r="AA333" s="241"/>
      <c r="AB333" s="241"/>
      <c r="AC333" s="241"/>
      <c r="AD333" s="241"/>
      <c r="AE333" s="241" t="s">
        <v>70</v>
      </c>
      <c r="AF333" s="241"/>
      <c r="AG333" s="241"/>
      <c r="AH333" s="241"/>
      <c r="AI333" s="241"/>
      <c r="AJ333" s="241"/>
      <c r="AK333" s="241"/>
      <c r="AL333" s="241"/>
      <c r="AM333" s="241"/>
      <c r="AN333" s="241"/>
      <c r="AO333" s="241"/>
      <c r="AP333" s="241"/>
      <c r="AQ333" s="241"/>
      <c r="AR333" s="241"/>
      <c r="AT333" s="241" t="s">
        <v>72</v>
      </c>
      <c r="AU333" s="241"/>
      <c r="AV333" s="241"/>
      <c r="AW333" s="241"/>
      <c r="AX333" s="241"/>
      <c r="AY333" s="241"/>
      <c r="AZ333" s="241"/>
      <c r="BA333" s="241"/>
      <c r="BB333" s="241"/>
      <c r="BC333" s="241"/>
      <c r="BD333" s="241"/>
      <c r="BE333" s="241"/>
      <c r="BF333" s="241"/>
      <c r="BG333" s="241"/>
    </row>
    <row r="334" spans="17:59" ht="27" thickBot="1" x14ac:dyDescent="0.3">
      <c r="Q334" s="242" t="s">
        <v>18</v>
      </c>
      <c r="R334" s="242"/>
      <c r="S334" s="242"/>
      <c r="T334" s="242"/>
      <c r="U334" s="242"/>
      <c r="V334" s="242"/>
      <c r="W334" s="242"/>
      <c r="X334" s="242"/>
      <c r="Y334" s="242"/>
      <c r="Z334" s="242"/>
      <c r="AA334" s="242"/>
      <c r="AB334" s="242"/>
      <c r="AC334" s="242"/>
      <c r="AD334" s="242"/>
      <c r="AE334" s="242" t="s">
        <v>18</v>
      </c>
      <c r="AF334" s="242"/>
      <c r="AG334" s="242"/>
      <c r="AH334" s="242"/>
      <c r="AI334" s="242"/>
      <c r="AJ334" s="242"/>
      <c r="AK334" s="242"/>
      <c r="AL334" s="242"/>
      <c r="AM334" s="242"/>
      <c r="AN334" s="242"/>
      <c r="AO334" s="242"/>
      <c r="AP334" s="242"/>
      <c r="AQ334" s="242"/>
      <c r="AR334" s="242"/>
      <c r="AT334" s="242" t="s">
        <v>18</v>
      </c>
      <c r="AU334" s="242"/>
      <c r="AV334" s="242"/>
      <c r="AW334" s="242"/>
      <c r="AX334" s="242"/>
      <c r="AY334" s="242"/>
      <c r="AZ334" s="242"/>
      <c r="BA334" s="242"/>
      <c r="BB334" s="242"/>
      <c r="BC334" s="242"/>
      <c r="BD334" s="242"/>
      <c r="BE334" s="363"/>
      <c r="BF334" s="242"/>
      <c r="BG334" s="242"/>
    </row>
    <row r="335" spans="17:59" ht="21.75" customHeight="1" thickBot="1" x14ac:dyDescent="0.3">
      <c r="Q335" s="257" t="s">
        <v>24</v>
      </c>
      <c r="R335" s="258"/>
      <c r="S335" s="263"/>
      <c r="T335" s="264"/>
      <c r="U335" s="369" t="s">
        <v>76</v>
      </c>
      <c r="V335" s="265"/>
      <c r="W335" s="265"/>
      <c r="X335" s="265"/>
      <c r="Y335" s="265"/>
      <c r="Z335" s="265"/>
      <c r="AA335" s="322"/>
      <c r="AB335" s="375" t="s">
        <v>64</v>
      </c>
      <c r="AC335" s="210">
        <f>SUM(((T336*T337)+(U336*U337)+(V336*V337)+(W336*W337)+(X336*X337)+(Y336*Y337)+(Z336*Z337)+(AA336*AA337))/(T337+U337+V337+W337+X337+Y337+Z337+AA337))</f>
        <v>2.9648632375709618</v>
      </c>
      <c r="AD335" s="266">
        <f>SUM(AC335/4*100)</f>
        <v>74.12158093927404</v>
      </c>
      <c r="AE335" s="257" t="s">
        <v>24</v>
      </c>
      <c r="AF335" s="258"/>
      <c r="AG335" s="263"/>
      <c r="AH335" s="264"/>
      <c r="AI335" s="265" t="s">
        <v>76</v>
      </c>
      <c r="AJ335" s="265"/>
      <c r="AK335" s="265"/>
      <c r="AL335" s="265"/>
      <c r="AM335" s="265"/>
      <c r="AN335" s="265"/>
      <c r="AO335" s="322"/>
      <c r="AP335" s="207" t="s">
        <v>64</v>
      </c>
      <c r="AQ335" s="210">
        <f>SUM(((AH336*AH337)+(AI336*AI337)+(AJ336*AJ337)+(AK336*AK337)+(AL336*AL337)+(AM336*AM337)+(AN336*AN337)+(AO336*AO337))/(AH337+AI337+AJ337+AK337+AL337+AM337+AN337+AO337))</f>
        <v>3.018002372077262</v>
      </c>
      <c r="AR335" s="266">
        <f>SUM(AQ335/4*100)</f>
        <v>75.450059301931546</v>
      </c>
      <c r="AT335" s="257" t="s">
        <v>24</v>
      </c>
      <c r="AU335" s="258"/>
      <c r="AV335" s="263"/>
      <c r="AW335" s="264"/>
      <c r="AX335" s="265" t="s">
        <v>76</v>
      </c>
      <c r="AY335" s="265"/>
      <c r="AZ335" s="265"/>
      <c r="BA335" s="265"/>
      <c r="BB335" s="265"/>
      <c r="BC335" s="265"/>
      <c r="BD335" s="265"/>
      <c r="BE335" s="202" t="s">
        <v>64</v>
      </c>
      <c r="BF335" s="204">
        <f>SUM(((AW336*AW337)+(AX336*AX337)+(AY336*AY337)+(AZ336*AZ337)+(BA336*BA337)+(BB336*BB337)+(BC336*BC337)+(BD336*BD337))/(AW337+AX337+AY337+AZ337+BA337+BB337+BC337+BD337))</f>
        <v>2.9916346564233889</v>
      </c>
      <c r="BG335" s="266">
        <f>SUM(BF335/4*100)</f>
        <v>74.790866410584727</v>
      </c>
    </row>
    <row r="336" spans="17:59" ht="24" customHeight="1" thickBot="1" x14ac:dyDescent="0.3">
      <c r="Q336" s="259"/>
      <c r="R336" s="260"/>
      <c r="S336" s="33" t="s">
        <v>9</v>
      </c>
      <c r="T336" s="30">
        <v>0</v>
      </c>
      <c r="U336" s="31">
        <v>1</v>
      </c>
      <c r="V336" s="29">
        <v>1.5</v>
      </c>
      <c r="W336" s="29" t="s">
        <v>25</v>
      </c>
      <c r="X336" s="32" t="s">
        <v>26</v>
      </c>
      <c r="Y336" s="33" t="s">
        <v>27</v>
      </c>
      <c r="Z336" s="29" t="s">
        <v>28</v>
      </c>
      <c r="AA336" s="32" t="s">
        <v>29</v>
      </c>
      <c r="AB336" s="376"/>
      <c r="AC336" s="211"/>
      <c r="AD336" s="267"/>
      <c r="AE336" s="259"/>
      <c r="AF336" s="260"/>
      <c r="AG336" s="33" t="s">
        <v>9</v>
      </c>
      <c r="AH336" s="30">
        <v>0</v>
      </c>
      <c r="AI336" s="31">
        <v>1</v>
      </c>
      <c r="AJ336" s="29">
        <v>1.5</v>
      </c>
      <c r="AK336" s="29" t="s">
        <v>25</v>
      </c>
      <c r="AL336" s="32" t="s">
        <v>26</v>
      </c>
      <c r="AM336" s="33" t="s">
        <v>27</v>
      </c>
      <c r="AN336" s="29" t="s">
        <v>28</v>
      </c>
      <c r="AO336" s="30" t="s">
        <v>29</v>
      </c>
      <c r="AP336" s="207"/>
      <c r="AQ336" s="211"/>
      <c r="AR336" s="267"/>
      <c r="AT336" s="259"/>
      <c r="AU336" s="260"/>
      <c r="AV336" s="33" t="s">
        <v>9</v>
      </c>
      <c r="AW336" s="30">
        <v>0</v>
      </c>
      <c r="AX336" s="31">
        <v>1</v>
      </c>
      <c r="AY336" s="29">
        <v>1.5</v>
      </c>
      <c r="AZ336" s="29" t="s">
        <v>25</v>
      </c>
      <c r="BA336" s="32" t="s">
        <v>26</v>
      </c>
      <c r="BB336" s="33" t="s">
        <v>27</v>
      </c>
      <c r="BC336" s="29" t="s">
        <v>28</v>
      </c>
      <c r="BD336" s="32" t="s">
        <v>29</v>
      </c>
      <c r="BE336" s="203"/>
      <c r="BF336" s="205"/>
      <c r="BG336" s="267"/>
    </row>
    <row r="337" spans="2:59" ht="24" customHeight="1" thickBot="1" x14ac:dyDescent="0.3">
      <c r="Q337" s="259"/>
      <c r="R337" s="260"/>
      <c r="S337" s="86">
        <f t="shared" ref="S337:AA337" si="711">SUM(S174+S196+S218+S240+S262+S284+S306+S328)</f>
        <v>121</v>
      </c>
      <c r="T337" s="87">
        <f t="shared" si="711"/>
        <v>191</v>
      </c>
      <c r="U337" s="85">
        <f t="shared" si="711"/>
        <v>808</v>
      </c>
      <c r="V337" s="55">
        <f t="shared" si="711"/>
        <v>643</v>
      </c>
      <c r="W337" s="55">
        <f t="shared" si="711"/>
        <v>1106</v>
      </c>
      <c r="X337" s="88">
        <f t="shared" si="711"/>
        <v>1516</v>
      </c>
      <c r="Y337" s="86">
        <f t="shared" si="711"/>
        <v>1884</v>
      </c>
      <c r="Z337" s="55">
        <f t="shared" si="711"/>
        <v>1738</v>
      </c>
      <c r="AA337" s="88">
        <f t="shared" si="711"/>
        <v>3740</v>
      </c>
      <c r="AB337" s="374">
        <f>SUM(S337+T337+U337+V337+W337+X337+Y337+Z337+AA337)</f>
        <v>11747</v>
      </c>
      <c r="AC337" s="211"/>
      <c r="AD337" s="267"/>
      <c r="AE337" s="259"/>
      <c r="AF337" s="260"/>
      <c r="AG337" s="86">
        <f t="shared" ref="AG337:AO337" si="712">SUM(AG174+AG196+AG218+AG240+AG262+AG284+AG306+AG328)</f>
        <v>84</v>
      </c>
      <c r="AH337" s="87">
        <f t="shared" si="712"/>
        <v>210</v>
      </c>
      <c r="AI337" s="85">
        <f t="shared" si="712"/>
        <v>898</v>
      </c>
      <c r="AJ337" s="55">
        <f t="shared" si="712"/>
        <v>562</v>
      </c>
      <c r="AK337" s="55">
        <f t="shared" si="712"/>
        <v>964</v>
      </c>
      <c r="AL337" s="88">
        <f t="shared" si="712"/>
        <v>1265</v>
      </c>
      <c r="AM337" s="86">
        <f t="shared" si="712"/>
        <v>1909</v>
      </c>
      <c r="AN337" s="55">
        <f t="shared" si="712"/>
        <v>1836</v>
      </c>
      <c r="AO337" s="87">
        <f t="shared" si="712"/>
        <v>4160</v>
      </c>
      <c r="AP337" s="208">
        <f>SUM(AG337+AH337+AI337+AJ337+AK337+AL337+AM337+AN337+AO337)</f>
        <v>11888</v>
      </c>
      <c r="AQ337" s="211"/>
      <c r="AR337" s="267"/>
      <c r="AT337" s="259"/>
      <c r="AU337" s="260"/>
      <c r="AV337" s="86">
        <f t="shared" ref="AV337:BD337" si="713">SUM(AV174+AV196+AV218+AV240+AV262+AV284+AV306+AV328)</f>
        <v>205</v>
      </c>
      <c r="AW337" s="87">
        <f t="shared" si="713"/>
        <v>401</v>
      </c>
      <c r="AX337" s="85">
        <f t="shared" si="713"/>
        <v>1706</v>
      </c>
      <c r="AY337" s="55">
        <f t="shared" si="713"/>
        <v>1205</v>
      </c>
      <c r="AZ337" s="55">
        <f t="shared" si="713"/>
        <v>2070</v>
      </c>
      <c r="BA337" s="88">
        <f t="shared" si="713"/>
        <v>2781</v>
      </c>
      <c r="BB337" s="86">
        <f t="shared" si="713"/>
        <v>3793</v>
      </c>
      <c r="BC337" s="55">
        <f t="shared" si="713"/>
        <v>3574</v>
      </c>
      <c r="BD337" s="88">
        <f t="shared" si="713"/>
        <v>7900</v>
      </c>
      <c r="BE337" s="208">
        <f>SUM(AV337+AW337+AX337+AY337+AZ337+BA337+BB337+BC337+BD337)</f>
        <v>23635</v>
      </c>
      <c r="BF337" s="205"/>
      <c r="BG337" s="267"/>
    </row>
    <row r="338" spans="2:59" ht="31.5" customHeight="1" thickBot="1" x14ac:dyDescent="0.3">
      <c r="Q338" s="261"/>
      <c r="R338" s="262"/>
      <c r="S338" s="162">
        <f t="shared" ref="S338:Y338" si="714">S139</f>
        <v>9.9980995419553607E-3</v>
      </c>
      <c r="T338" s="161">
        <f t="shared" si="714"/>
        <v>1.660519276890168E-2</v>
      </c>
      <c r="U338" s="364">
        <f t="shared" si="714"/>
        <v>0.342321950188959</v>
      </c>
      <c r="V338" s="400"/>
      <c r="W338" s="400"/>
      <c r="X338" s="401"/>
      <c r="Y338" s="364">
        <f t="shared" si="714"/>
        <v>0.64107285704213934</v>
      </c>
      <c r="Z338" s="365"/>
      <c r="AA338" s="366"/>
      <c r="AB338" s="209"/>
      <c r="AC338" s="212"/>
      <c r="AD338" s="268"/>
      <c r="AE338" s="261"/>
      <c r="AF338" s="262"/>
      <c r="AG338" s="162">
        <f t="shared" ref="AG338:AM338" si="715">AG139</f>
        <v>6.3803497842351911E-3</v>
      </c>
      <c r="AH338" s="161">
        <f t="shared" si="715"/>
        <v>1.6770777028540448E-2</v>
      </c>
      <c r="AI338" s="269">
        <f t="shared" si="715"/>
        <v>0.30581866789364187</v>
      </c>
      <c r="AJ338" s="270"/>
      <c r="AK338" s="270"/>
      <c r="AL338" s="271"/>
      <c r="AM338" s="272">
        <f t="shared" si="715"/>
        <v>0.67741055507781767</v>
      </c>
      <c r="AN338" s="273"/>
      <c r="AO338" s="326"/>
      <c r="AP338" s="209"/>
      <c r="AQ338" s="212"/>
      <c r="AR338" s="268"/>
      <c r="AT338" s="261"/>
      <c r="AU338" s="262"/>
      <c r="AV338" s="162">
        <f>AV139</f>
        <v>8.1526220796969261E-3</v>
      </c>
      <c r="AW338" s="161">
        <f>AW139</f>
        <v>1.6684832126950443E-2</v>
      </c>
      <c r="AX338" s="269">
        <f>AX139</f>
        <v>0.32416262201375157</v>
      </c>
      <c r="AY338" s="270"/>
      <c r="AZ338" s="270"/>
      <c r="BA338" s="271"/>
      <c r="BB338" s="272">
        <f>BB139</f>
        <v>0.65915254585929806</v>
      </c>
      <c r="BC338" s="273"/>
      <c r="BD338" s="274"/>
      <c r="BE338" s="209"/>
      <c r="BF338" s="206"/>
      <c r="BG338" s="268"/>
    </row>
    <row r="339" spans="2:59" s="151" customFormat="1" ht="26.85" customHeight="1" x14ac:dyDescent="0.35">
      <c r="B339" s="152"/>
      <c r="C339" s="152"/>
      <c r="D339" s="152"/>
      <c r="E339" s="152"/>
      <c r="F339" s="152"/>
      <c r="G339" s="152"/>
      <c r="H339" s="152"/>
      <c r="I339" s="152"/>
      <c r="J339" s="152"/>
      <c r="K339" s="152"/>
      <c r="L339" s="411"/>
      <c r="M339" s="412"/>
      <c r="N339" s="153"/>
      <c r="O339" s="153"/>
      <c r="Q339" s="154"/>
      <c r="R339" s="154"/>
      <c r="S339" s="160"/>
      <c r="T339" s="160"/>
      <c r="U339" s="121"/>
      <c r="V339" s="121"/>
      <c r="W339" s="121"/>
      <c r="X339" s="121"/>
      <c r="Y339" s="255" t="s">
        <v>33</v>
      </c>
      <c r="Z339" s="255"/>
      <c r="AA339" s="255"/>
      <c r="AB339" s="256">
        <f ca="1">NOW()</f>
        <v>42474.574291319441</v>
      </c>
      <c r="AC339" s="256"/>
      <c r="AD339" s="155"/>
      <c r="AE339" s="154"/>
      <c r="AF339" s="121"/>
      <c r="AG339" s="160"/>
      <c r="AH339" s="160"/>
      <c r="AI339" s="121"/>
      <c r="AJ339" s="121"/>
      <c r="AK339" s="121"/>
      <c r="AL339" s="121"/>
      <c r="AM339" s="255" t="s">
        <v>33</v>
      </c>
      <c r="AN339" s="255"/>
      <c r="AO339" s="255"/>
      <c r="AP339" s="256">
        <f ca="1">NOW()</f>
        <v>42474.574291319441</v>
      </c>
      <c r="AQ339" s="256"/>
      <c r="AR339" s="155"/>
      <c r="AT339" s="154"/>
      <c r="AU339" s="121"/>
      <c r="AV339" s="121"/>
      <c r="AW339" s="121"/>
      <c r="AX339" s="121"/>
      <c r="AY339" s="121"/>
      <c r="AZ339" s="121"/>
      <c r="BA339" s="121"/>
      <c r="BB339" s="255" t="s">
        <v>33</v>
      </c>
      <c r="BC339" s="255"/>
      <c r="BD339" s="255"/>
      <c r="BE339" s="256">
        <f ca="1">NOW()</f>
        <v>42474.574291319441</v>
      </c>
      <c r="BF339" s="256"/>
      <c r="BG339" s="155"/>
    </row>
  </sheetData>
  <sheetProtection password="CC3D" sheet="1" objects="1" scenarios="1" formatCells="0" formatColumns="0" formatRows="0" insertColumns="0" insertRows="0" insertHyperlinks="0" deleteColumns="0" deleteRows="0" selectLockedCells="1" sort="0" autoFilter="0" pivotTables="0"/>
  <mergeCells count="1464">
    <mergeCell ref="AM139:AO139"/>
    <mergeCell ref="AM140:AO140"/>
    <mergeCell ref="AP140:AQ140"/>
    <mergeCell ref="AT134:BG134"/>
    <mergeCell ref="AT135:BG135"/>
    <mergeCell ref="AT136:AU139"/>
    <mergeCell ref="AV136:AW136"/>
    <mergeCell ref="AX136:BD136"/>
    <mergeCell ref="BE136:BF139"/>
    <mergeCell ref="BG136:BG139"/>
    <mergeCell ref="A35:B35"/>
    <mergeCell ref="A57:B57"/>
    <mergeCell ref="A79:B79"/>
    <mergeCell ref="A101:B101"/>
    <mergeCell ref="A123:B123"/>
    <mergeCell ref="AG141:AH141"/>
    <mergeCell ref="S141:T141"/>
    <mergeCell ref="A90:A91"/>
    <mergeCell ref="B90:B91"/>
    <mergeCell ref="N90:N91"/>
    <mergeCell ref="O90:O91"/>
    <mergeCell ref="L90:L91"/>
    <mergeCell ref="M90:M91"/>
    <mergeCell ref="A112:A113"/>
    <mergeCell ref="B112:B113"/>
    <mergeCell ref="N112:N113"/>
    <mergeCell ref="O112:O113"/>
    <mergeCell ref="L112:L113"/>
    <mergeCell ref="BF69:BF70"/>
    <mergeCell ref="BG69:BG70"/>
    <mergeCell ref="AT93:AT104"/>
    <mergeCell ref="AU101:AU102"/>
    <mergeCell ref="Q333:AD333"/>
    <mergeCell ref="Q334:AD334"/>
    <mergeCell ref="AE333:AR333"/>
    <mergeCell ref="AE334:AR334"/>
    <mergeCell ref="AT333:BG333"/>
    <mergeCell ref="AT334:BG334"/>
    <mergeCell ref="Q135:AD135"/>
    <mergeCell ref="Q136:R139"/>
    <mergeCell ref="S136:T136"/>
    <mergeCell ref="U136:AA136"/>
    <mergeCell ref="AB136:AC139"/>
    <mergeCell ref="AD136:AD139"/>
    <mergeCell ref="U139:X139"/>
    <mergeCell ref="Y139:AA139"/>
    <mergeCell ref="Y140:AA140"/>
    <mergeCell ref="AB140:AC140"/>
    <mergeCell ref="AX139:BA139"/>
    <mergeCell ref="BB139:BD139"/>
    <mergeCell ref="BB140:BD140"/>
    <mergeCell ref="BE140:BF140"/>
    <mergeCell ref="AV141:AW141"/>
    <mergeCell ref="BB164:BD164"/>
    <mergeCell ref="AT160:AT177"/>
    <mergeCell ref="BF163:BF166"/>
    <mergeCell ref="BE165:BE166"/>
    <mergeCell ref="BB171:BD171"/>
    <mergeCell ref="AX210:BA210"/>
    <mergeCell ref="BB210:BD210"/>
    <mergeCell ref="BF214:BF217"/>
    <mergeCell ref="Q156:AD156"/>
    <mergeCell ref="AT156:BG156"/>
    <mergeCell ref="AT158:AT159"/>
    <mergeCell ref="B2:B3"/>
    <mergeCell ref="A2:A3"/>
    <mergeCell ref="A24:A25"/>
    <mergeCell ref="B24:B25"/>
    <mergeCell ref="N24:N25"/>
    <mergeCell ref="O24:O25"/>
    <mergeCell ref="L24:L25"/>
    <mergeCell ref="M24:M25"/>
    <mergeCell ref="A46:A47"/>
    <mergeCell ref="B46:B47"/>
    <mergeCell ref="N46:N47"/>
    <mergeCell ref="O46:O47"/>
    <mergeCell ref="L46:L47"/>
    <mergeCell ref="M46:M47"/>
    <mergeCell ref="A68:A69"/>
    <mergeCell ref="B68:B69"/>
    <mergeCell ref="N68:N69"/>
    <mergeCell ref="C2:K2"/>
    <mergeCell ref="C24:K24"/>
    <mergeCell ref="C46:K46"/>
    <mergeCell ref="C68:K68"/>
    <mergeCell ref="O68:O69"/>
    <mergeCell ref="L68:L69"/>
    <mergeCell ref="M68:M69"/>
    <mergeCell ref="A13:B13"/>
    <mergeCell ref="AV175:AW175"/>
    <mergeCell ref="AX175:BA175"/>
    <mergeCell ref="BB175:BD175"/>
    <mergeCell ref="BE174:BE175"/>
    <mergeCell ref="BF180:BF181"/>
    <mergeCell ref="BB173:BD173"/>
    <mergeCell ref="BF174:BF177"/>
    <mergeCell ref="BE176:BE177"/>
    <mergeCell ref="AX177:BA177"/>
    <mergeCell ref="BB177:BD177"/>
    <mergeCell ref="BE180:BE181"/>
    <mergeCell ref="AU174:AU175"/>
    <mergeCell ref="AV171:AW171"/>
    <mergeCell ref="AX171:BA171"/>
    <mergeCell ref="C112:K112"/>
    <mergeCell ref="L2:L3"/>
    <mergeCell ref="M2:M3"/>
    <mergeCell ref="N2:N3"/>
    <mergeCell ref="O2:O3"/>
    <mergeCell ref="C90:K90"/>
    <mergeCell ref="M112:M113"/>
    <mergeCell ref="Q134:AD134"/>
    <mergeCell ref="AU158:AU159"/>
    <mergeCell ref="AV158:AW158"/>
    <mergeCell ref="AX158:BD158"/>
    <mergeCell ref="BE158:BE159"/>
    <mergeCell ref="BF158:BF159"/>
    <mergeCell ref="BE170:BE171"/>
    <mergeCell ref="AU170:AU171"/>
    <mergeCell ref="AU163:AU164"/>
    <mergeCell ref="AV164:AW164"/>
    <mergeCell ref="AX164:BA164"/>
    <mergeCell ref="AT312:AT313"/>
    <mergeCell ref="AX239:BA239"/>
    <mergeCell ref="AT268:AT269"/>
    <mergeCell ref="AU268:AU269"/>
    <mergeCell ref="AV268:AW268"/>
    <mergeCell ref="AX268:BD268"/>
    <mergeCell ref="BE268:BE269"/>
    <mergeCell ref="BB261:BD261"/>
    <mergeCell ref="BE264:BE265"/>
    <mergeCell ref="AX265:BA265"/>
    <mergeCell ref="BB265:BD265"/>
    <mergeCell ref="AT248:AT265"/>
    <mergeCell ref="BE253:BE254"/>
    <mergeCell ref="AX254:BA254"/>
    <mergeCell ref="BE339:BF339"/>
    <mergeCell ref="BB339:BD339"/>
    <mergeCell ref="AT335:AU338"/>
    <mergeCell ref="AV335:AW335"/>
    <mergeCell ref="AX335:BD335"/>
    <mergeCell ref="AX338:BA338"/>
    <mergeCell ref="BB338:BD338"/>
    <mergeCell ref="AT290:AT291"/>
    <mergeCell ref="AU290:AU291"/>
    <mergeCell ref="AV290:AW290"/>
    <mergeCell ref="AX290:BD290"/>
    <mergeCell ref="BE290:BE291"/>
    <mergeCell ref="BF290:BF291"/>
    <mergeCell ref="AU295:AU296"/>
    <mergeCell ref="AV296:AW296"/>
    <mergeCell ref="AX296:BA296"/>
    <mergeCell ref="BB296:BD296"/>
    <mergeCell ref="BE295:BE296"/>
    <mergeCell ref="BF268:BF269"/>
    <mergeCell ref="BF262:BF265"/>
    <mergeCell ref="BF251:BF254"/>
    <mergeCell ref="AX274:BA274"/>
    <mergeCell ref="BB274:BD274"/>
    <mergeCell ref="BE273:BE274"/>
    <mergeCell ref="AT292:AT309"/>
    <mergeCell ref="BB254:BD254"/>
    <mergeCell ref="BF258:BF261"/>
    <mergeCell ref="BE306:BE307"/>
    <mergeCell ref="BB320:BD320"/>
    <mergeCell ref="BF324:BF327"/>
    <mergeCell ref="BE326:BE327"/>
    <mergeCell ref="AX327:BA327"/>
    <mergeCell ref="BF312:BF313"/>
    <mergeCell ref="BF295:BF298"/>
    <mergeCell ref="BE297:BE298"/>
    <mergeCell ref="AX298:BA298"/>
    <mergeCell ref="BB298:BD298"/>
    <mergeCell ref="BF302:BF305"/>
    <mergeCell ref="BE304:BE305"/>
    <mergeCell ref="AX318:BA318"/>
    <mergeCell ref="BB318:BD318"/>
    <mergeCell ref="BF284:BF287"/>
    <mergeCell ref="BE262:BE263"/>
    <mergeCell ref="BE317:BE318"/>
    <mergeCell ref="AT314:AT331"/>
    <mergeCell ref="AU328:AU329"/>
    <mergeCell ref="AU317:AU318"/>
    <mergeCell ref="AV318:AW318"/>
    <mergeCell ref="BE319:BE320"/>
    <mergeCell ref="AU240:AU241"/>
    <mergeCell ref="AV241:AW241"/>
    <mergeCell ref="BB239:BD239"/>
    <mergeCell ref="BE275:BE276"/>
    <mergeCell ref="AX276:BA276"/>
    <mergeCell ref="BB276:BD276"/>
    <mergeCell ref="BE282:BE283"/>
    <mergeCell ref="AX283:BA283"/>
    <mergeCell ref="BE242:BE243"/>
    <mergeCell ref="AU324:AU325"/>
    <mergeCell ref="AV325:AW325"/>
    <mergeCell ref="AU251:AU252"/>
    <mergeCell ref="AV329:AW329"/>
    <mergeCell ref="AX329:BA329"/>
    <mergeCell ref="BB329:BD329"/>
    <mergeCell ref="BE328:BE329"/>
    <mergeCell ref="BE260:BE261"/>
    <mergeCell ref="AX261:BA261"/>
    <mergeCell ref="BB283:BD283"/>
    <mergeCell ref="BE286:BE287"/>
    <mergeCell ref="AX287:BA287"/>
    <mergeCell ref="BB287:BD287"/>
    <mergeCell ref="AV285:AW285"/>
    <mergeCell ref="AX285:BA285"/>
    <mergeCell ref="BB285:BD285"/>
    <mergeCell ref="BE284:BE285"/>
    <mergeCell ref="AT266:BG266"/>
    <mergeCell ref="AT267:BG267"/>
    <mergeCell ref="AU262:AU263"/>
    <mergeCell ref="AV263:AW263"/>
    <mergeCell ref="AX263:BA263"/>
    <mergeCell ref="BB263:BD263"/>
    <mergeCell ref="AX320:BA320"/>
    <mergeCell ref="BE192:BE193"/>
    <mergeCell ref="BF185:BF188"/>
    <mergeCell ref="BE187:BE188"/>
    <mergeCell ref="AX188:BA188"/>
    <mergeCell ref="BB188:BD188"/>
    <mergeCell ref="AV186:AW186"/>
    <mergeCell ref="AX186:BA186"/>
    <mergeCell ref="BB186:BD186"/>
    <mergeCell ref="BE185:BE186"/>
    <mergeCell ref="AV193:AW193"/>
    <mergeCell ref="AX193:BA193"/>
    <mergeCell ref="BB193:BD193"/>
    <mergeCell ref="AV197:AW197"/>
    <mergeCell ref="AX197:BA197"/>
    <mergeCell ref="BB197:BD197"/>
    <mergeCell ref="BB217:BD217"/>
    <mergeCell ref="BF196:BF199"/>
    <mergeCell ref="BE198:BE199"/>
    <mergeCell ref="AX199:BA199"/>
    <mergeCell ref="BB199:BD199"/>
    <mergeCell ref="BE196:BE197"/>
    <mergeCell ref="AX217:BA217"/>
    <mergeCell ref="BE216:BE217"/>
    <mergeCell ref="BE207:BE208"/>
    <mergeCell ref="BE214:BE215"/>
    <mergeCell ref="AX208:BA208"/>
    <mergeCell ref="BB208:BD208"/>
    <mergeCell ref="BB215:BD215"/>
    <mergeCell ref="AX215:BA215"/>
    <mergeCell ref="AV215:AW215"/>
    <mergeCell ref="AX195:BA195"/>
    <mergeCell ref="BB195:BD195"/>
    <mergeCell ref="AT202:AT203"/>
    <mergeCell ref="AU202:AU203"/>
    <mergeCell ref="AV202:AW202"/>
    <mergeCell ref="AX202:BD202"/>
    <mergeCell ref="BE202:BE203"/>
    <mergeCell ref="BF202:BF203"/>
    <mergeCell ref="AU218:AU219"/>
    <mergeCell ref="AV208:AW208"/>
    <mergeCell ref="BF218:BF221"/>
    <mergeCell ref="BE220:BE221"/>
    <mergeCell ref="AX221:BA221"/>
    <mergeCell ref="BB221:BD221"/>
    <mergeCell ref="BB219:BD219"/>
    <mergeCell ref="BE218:BE219"/>
    <mergeCell ref="AT204:AT221"/>
    <mergeCell ref="BF207:BF210"/>
    <mergeCell ref="BE209:BE210"/>
    <mergeCell ref="AX219:BA219"/>
    <mergeCell ref="AU214:AU215"/>
    <mergeCell ref="AU207:AU208"/>
    <mergeCell ref="BF236:BF239"/>
    <mergeCell ref="AV219:AW219"/>
    <mergeCell ref="AU236:AU237"/>
    <mergeCell ref="AV237:AW237"/>
    <mergeCell ref="AX237:BA237"/>
    <mergeCell ref="BB237:BD237"/>
    <mergeCell ref="BE236:BE237"/>
    <mergeCell ref="BE231:BE232"/>
    <mergeCell ref="AT223:BG223"/>
    <mergeCell ref="AX241:BA241"/>
    <mergeCell ref="BB241:BD241"/>
    <mergeCell ref="BE240:BE241"/>
    <mergeCell ref="BF240:BF243"/>
    <mergeCell ref="AX243:BA243"/>
    <mergeCell ref="BB243:BD243"/>
    <mergeCell ref="BE229:BE230"/>
    <mergeCell ref="BB259:BD259"/>
    <mergeCell ref="BE258:BE259"/>
    <mergeCell ref="AX246:BD246"/>
    <mergeCell ref="BE246:BE247"/>
    <mergeCell ref="BF246:BF247"/>
    <mergeCell ref="AV252:AW252"/>
    <mergeCell ref="AX252:BA252"/>
    <mergeCell ref="AT226:AT243"/>
    <mergeCell ref="BE238:BE239"/>
    <mergeCell ref="AT246:AT247"/>
    <mergeCell ref="AU246:AU247"/>
    <mergeCell ref="AV246:AW246"/>
    <mergeCell ref="AU224:AU225"/>
    <mergeCell ref="AV224:AW224"/>
    <mergeCell ref="AX224:BD224"/>
    <mergeCell ref="BE224:BE225"/>
    <mergeCell ref="BF328:BF331"/>
    <mergeCell ref="BE330:BE331"/>
    <mergeCell ref="AX331:BA331"/>
    <mergeCell ref="BB305:BD305"/>
    <mergeCell ref="BF306:BF309"/>
    <mergeCell ref="BE308:BE309"/>
    <mergeCell ref="AX309:BA309"/>
    <mergeCell ref="BB309:BD309"/>
    <mergeCell ref="AU306:AU307"/>
    <mergeCell ref="AV307:AW307"/>
    <mergeCell ref="AX307:BA307"/>
    <mergeCell ref="BB307:BD307"/>
    <mergeCell ref="AT5:AT16"/>
    <mergeCell ref="AU13:AU14"/>
    <mergeCell ref="BE13:BE14"/>
    <mergeCell ref="BF13:BF16"/>
    <mergeCell ref="AV14:AW14"/>
    <mergeCell ref="AX14:BA14"/>
    <mergeCell ref="AX325:BA325"/>
    <mergeCell ref="BB325:BD325"/>
    <mergeCell ref="BE324:BE325"/>
    <mergeCell ref="BB327:BD327"/>
    <mergeCell ref="BB14:BD14"/>
    <mergeCell ref="BE15:BE16"/>
    <mergeCell ref="AX16:BA16"/>
    <mergeCell ref="BB16:BD16"/>
    <mergeCell ref="AT244:BG244"/>
    <mergeCell ref="AT245:BG245"/>
    <mergeCell ref="AT222:BG222"/>
    <mergeCell ref="AT224:AT225"/>
    <mergeCell ref="BF224:BF225"/>
    <mergeCell ref="BF229:BF232"/>
    <mergeCell ref="AT3:AT4"/>
    <mergeCell ref="AU3:AU4"/>
    <mergeCell ref="AV3:AW3"/>
    <mergeCell ref="AX3:BD3"/>
    <mergeCell ref="BE3:BE4"/>
    <mergeCell ref="BG158:BG159"/>
    <mergeCell ref="BG163:BG166"/>
    <mergeCell ref="BG170:BG173"/>
    <mergeCell ref="BG174:BG177"/>
    <mergeCell ref="BG180:BG181"/>
    <mergeCell ref="BF3:BF4"/>
    <mergeCell ref="AT23:BG23"/>
    <mergeCell ref="AT24:BG24"/>
    <mergeCell ref="AT25:AT26"/>
    <mergeCell ref="AU25:AU26"/>
    <mergeCell ref="AV25:AW25"/>
    <mergeCell ref="AX25:BD25"/>
    <mergeCell ref="BE25:BE26"/>
    <mergeCell ref="BF25:BF26"/>
    <mergeCell ref="BG25:BG26"/>
    <mergeCell ref="BB80:BD80"/>
    <mergeCell ref="BE81:BE82"/>
    <mergeCell ref="AX82:BA82"/>
    <mergeCell ref="BB82:BD82"/>
    <mergeCell ref="AV180:AW180"/>
    <mergeCell ref="AX180:BD180"/>
    <mergeCell ref="AX166:BA166"/>
    <mergeCell ref="BB166:BD166"/>
    <mergeCell ref="BF170:BF173"/>
    <mergeCell ref="BE172:BE173"/>
    <mergeCell ref="AX173:BA173"/>
    <mergeCell ref="BE163:BE164"/>
    <mergeCell ref="BG185:BG188"/>
    <mergeCell ref="BG192:BG195"/>
    <mergeCell ref="BG196:BG199"/>
    <mergeCell ref="BG202:BG203"/>
    <mergeCell ref="AT200:BG200"/>
    <mergeCell ref="AT201:BG201"/>
    <mergeCell ref="AT178:BG178"/>
    <mergeCell ref="AT179:BG179"/>
    <mergeCell ref="AU196:AU197"/>
    <mergeCell ref="AT182:AT199"/>
    <mergeCell ref="AU185:AU186"/>
    <mergeCell ref="AU192:AU193"/>
    <mergeCell ref="BF192:BF195"/>
    <mergeCell ref="BE194:BE195"/>
    <mergeCell ref="AT180:AT181"/>
    <mergeCell ref="AU180:AU181"/>
    <mergeCell ref="BB331:BD331"/>
    <mergeCell ref="BF317:BF320"/>
    <mergeCell ref="AU312:AU313"/>
    <mergeCell ref="AV312:AW312"/>
    <mergeCell ref="AX312:BD312"/>
    <mergeCell ref="BE312:BE313"/>
    <mergeCell ref="BG268:BG269"/>
    <mergeCell ref="BG207:BG210"/>
    <mergeCell ref="BG214:BG217"/>
    <mergeCell ref="BG218:BG221"/>
    <mergeCell ref="BG224:BG225"/>
    <mergeCell ref="BG229:BG232"/>
    <mergeCell ref="BG236:BG239"/>
    <mergeCell ref="BG240:BG243"/>
    <mergeCell ref="BG246:BG247"/>
    <mergeCell ref="BG251:BG254"/>
    <mergeCell ref="AU229:AU230"/>
    <mergeCell ref="AV230:AW230"/>
    <mergeCell ref="AX230:BA230"/>
    <mergeCell ref="BB230:BD230"/>
    <mergeCell ref="AT310:BG310"/>
    <mergeCell ref="AT311:BG311"/>
    <mergeCell ref="BG258:BG261"/>
    <mergeCell ref="BG262:BG265"/>
    <mergeCell ref="BG280:BG283"/>
    <mergeCell ref="BG284:BG287"/>
    <mergeCell ref="BG290:BG291"/>
    <mergeCell ref="BG295:BG298"/>
    <mergeCell ref="BG302:BG305"/>
    <mergeCell ref="AT288:BG288"/>
    <mergeCell ref="AT289:BG289"/>
    <mergeCell ref="AU302:AU303"/>
    <mergeCell ref="AV303:AW303"/>
    <mergeCell ref="AX303:BA303"/>
    <mergeCell ref="BB303:BD303"/>
    <mergeCell ref="BE302:BE303"/>
    <mergeCell ref="AX305:BA305"/>
    <mergeCell ref="AT270:AT287"/>
    <mergeCell ref="BF273:BF276"/>
    <mergeCell ref="AX232:BA232"/>
    <mergeCell ref="BB232:BD232"/>
    <mergeCell ref="AU280:AU281"/>
    <mergeCell ref="AV281:AW281"/>
    <mergeCell ref="AX281:BA281"/>
    <mergeCell ref="BB281:BD281"/>
    <mergeCell ref="BE280:BE281"/>
    <mergeCell ref="AU284:AU285"/>
    <mergeCell ref="AU273:AU274"/>
    <mergeCell ref="AV274:AW274"/>
    <mergeCell ref="BG273:BG276"/>
    <mergeCell ref="AU258:AU259"/>
    <mergeCell ref="AV259:AW259"/>
    <mergeCell ref="AX259:BA259"/>
    <mergeCell ref="AT27:AT38"/>
    <mergeCell ref="AU35:AU36"/>
    <mergeCell ref="BE35:BE36"/>
    <mergeCell ref="BF35:BF38"/>
    <mergeCell ref="BG35:BG38"/>
    <mergeCell ref="AV36:AW36"/>
    <mergeCell ref="AX36:BA36"/>
    <mergeCell ref="BB36:BD36"/>
    <mergeCell ref="BE37:BE38"/>
    <mergeCell ref="AX38:BA38"/>
    <mergeCell ref="BB38:BD38"/>
    <mergeCell ref="AT157:BG157"/>
    <mergeCell ref="AU79:AU80"/>
    <mergeCell ref="BE79:BE80"/>
    <mergeCell ref="BF79:BF82"/>
    <mergeCell ref="BG79:BG82"/>
    <mergeCell ref="AV80:AW80"/>
    <mergeCell ref="AX80:BA80"/>
    <mergeCell ref="BB252:BD252"/>
    <mergeCell ref="BE251:BE252"/>
    <mergeCell ref="AT67:BG67"/>
    <mergeCell ref="AT68:BG68"/>
    <mergeCell ref="AT69:AT70"/>
    <mergeCell ref="AU69:AU70"/>
    <mergeCell ref="AV69:AW69"/>
    <mergeCell ref="AX69:BD69"/>
    <mergeCell ref="BE69:BE70"/>
    <mergeCell ref="BG306:BG309"/>
    <mergeCell ref="BG312:BG313"/>
    <mergeCell ref="BG317:BG320"/>
    <mergeCell ref="BG324:BG327"/>
    <mergeCell ref="BG328:BG331"/>
    <mergeCell ref="BG335:BG338"/>
    <mergeCell ref="BG3:BG4"/>
    <mergeCell ref="BG13:BG16"/>
    <mergeCell ref="AT1:BG1"/>
    <mergeCell ref="AT2:BG2"/>
    <mergeCell ref="AT49:AT60"/>
    <mergeCell ref="AU57:AU58"/>
    <mergeCell ref="BE57:BE58"/>
    <mergeCell ref="BF57:BF60"/>
    <mergeCell ref="BG57:BG60"/>
    <mergeCell ref="AV58:AW58"/>
    <mergeCell ref="AX58:BA58"/>
    <mergeCell ref="BB58:BD58"/>
    <mergeCell ref="BE59:BE60"/>
    <mergeCell ref="AX60:BA60"/>
    <mergeCell ref="BB60:BD60"/>
    <mergeCell ref="AT45:BG45"/>
    <mergeCell ref="AT46:BG46"/>
    <mergeCell ref="AT47:AT48"/>
    <mergeCell ref="AU47:AU48"/>
    <mergeCell ref="AV47:AW47"/>
    <mergeCell ref="AX47:BD47"/>
    <mergeCell ref="BE47:BE48"/>
    <mergeCell ref="BF47:BF48"/>
    <mergeCell ref="BG47:BG48"/>
    <mergeCell ref="AT71:AT82"/>
    <mergeCell ref="BF280:BF283"/>
    <mergeCell ref="BE101:BE102"/>
    <mergeCell ref="BF101:BF104"/>
    <mergeCell ref="BG101:BG104"/>
    <mergeCell ref="AV102:AW102"/>
    <mergeCell ref="AX102:BA102"/>
    <mergeCell ref="BB102:BD102"/>
    <mergeCell ref="BE103:BE104"/>
    <mergeCell ref="AX104:BA104"/>
    <mergeCell ref="BB104:BD104"/>
    <mergeCell ref="AT89:BG89"/>
    <mergeCell ref="AT90:BG90"/>
    <mergeCell ref="AT91:AT92"/>
    <mergeCell ref="AU91:AU92"/>
    <mergeCell ref="AV91:AW91"/>
    <mergeCell ref="AX91:BD91"/>
    <mergeCell ref="BE91:BE92"/>
    <mergeCell ref="BF91:BF92"/>
    <mergeCell ref="BG91:BG92"/>
    <mergeCell ref="AT115:AT126"/>
    <mergeCell ref="AU123:AU124"/>
    <mergeCell ref="BE123:BE124"/>
    <mergeCell ref="BF123:BF126"/>
    <mergeCell ref="BG123:BG126"/>
    <mergeCell ref="AV124:AW124"/>
    <mergeCell ref="AX124:BA124"/>
    <mergeCell ref="BB124:BD124"/>
    <mergeCell ref="BE125:BE126"/>
    <mergeCell ref="AX126:BA126"/>
    <mergeCell ref="BB126:BD126"/>
    <mergeCell ref="AT111:BG111"/>
    <mergeCell ref="AT112:BG112"/>
    <mergeCell ref="AT113:AT114"/>
    <mergeCell ref="AU113:AU114"/>
    <mergeCell ref="AV113:AW113"/>
    <mergeCell ref="AX113:BD113"/>
    <mergeCell ref="BE113:BE114"/>
    <mergeCell ref="BF113:BF114"/>
    <mergeCell ref="BG113:BG114"/>
    <mergeCell ref="AQ170:AQ173"/>
    <mergeCell ref="AR170:AR173"/>
    <mergeCell ref="AG171:AH171"/>
    <mergeCell ref="AI171:AL171"/>
    <mergeCell ref="AM171:AO171"/>
    <mergeCell ref="AP172:AP173"/>
    <mergeCell ref="AI173:AL173"/>
    <mergeCell ref="AM173:AO173"/>
    <mergeCell ref="AF174:AF175"/>
    <mergeCell ref="AE156:AR156"/>
    <mergeCell ref="AE157:AR157"/>
    <mergeCell ref="AE158:AE159"/>
    <mergeCell ref="AF158:AF159"/>
    <mergeCell ref="AG158:AH158"/>
    <mergeCell ref="AI158:AO158"/>
    <mergeCell ref="AP158:AP159"/>
    <mergeCell ref="AQ158:AQ159"/>
    <mergeCell ref="AR158:AR159"/>
    <mergeCell ref="R174:R175"/>
    <mergeCell ref="Q157:AD157"/>
    <mergeCell ref="Q158:Q159"/>
    <mergeCell ref="R158:R159"/>
    <mergeCell ref="S158:T158"/>
    <mergeCell ref="U158:AA158"/>
    <mergeCell ref="AB158:AB159"/>
    <mergeCell ref="AC158:AC159"/>
    <mergeCell ref="AD158:AD159"/>
    <mergeCell ref="AP174:AP175"/>
    <mergeCell ref="AQ174:AQ177"/>
    <mergeCell ref="AR174:AR177"/>
    <mergeCell ref="AG175:AH175"/>
    <mergeCell ref="AI175:AL175"/>
    <mergeCell ref="AM175:AO175"/>
    <mergeCell ref="AP176:AP177"/>
    <mergeCell ref="AI177:AL177"/>
    <mergeCell ref="AM177:AO177"/>
    <mergeCell ref="AE160:AE177"/>
    <mergeCell ref="AF163:AF164"/>
    <mergeCell ref="AP163:AP164"/>
    <mergeCell ref="AQ163:AQ166"/>
    <mergeCell ref="AR163:AR166"/>
    <mergeCell ref="AG164:AH164"/>
    <mergeCell ref="AI164:AL164"/>
    <mergeCell ref="AM164:AO164"/>
    <mergeCell ref="AP165:AP166"/>
    <mergeCell ref="AI166:AL166"/>
    <mergeCell ref="AB174:AB175"/>
    <mergeCell ref="AM166:AO166"/>
    <mergeCell ref="AF170:AF171"/>
    <mergeCell ref="AP170:AP171"/>
    <mergeCell ref="AD163:AD166"/>
    <mergeCell ref="S164:T164"/>
    <mergeCell ref="U164:X164"/>
    <mergeCell ref="Y164:AA164"/>
    <mergeCell ref="AB165:AB166"/>
    <mergeCell ref="U166:X166"/>
    <mergeCell ref="Y166:AA166"/>
    <mergeCell ref="R170:R171"/>
    <mergeCell ref="AB170:AB171"/>
    <mergeCell ref="AC170:AC173"/>
    <mergeCell ref="AD170:AD173"/>
    <mergeCell ref="S171:T171"/>
    <mergeCell ref="U171:X171"/>
    <mergeCell ref="Y171:AA171"/>
    <mergeCell ref="AB172:AB173"/>
    <mergeCell ref="U173:X173"/>
    <mergeCell ref="Y173:AA173"/>
    <mergeCell ref="AQ192:AQ195"/>
    <mergeCell ref="AR192:AR195"/>
    <mergeCell ref="AG193:AH193"/>
    <mergeCell ref="AI193:AL193"/>
    <mergeCell ref="AM193:AO193"/>
    <mergeCell ref="AP194:AP195"/>
    <mergeCell ref="AI195:AL195"/>
    <mergeCell ref="AM195:AO195"/>
    <mergeCell ref="AE178:AR178"/>
    <mergeCell ref="AE179:AR179"/>
    <mergeCell ref="AE180:AE181"/>
    <mergeCell ref="AF180:AF181"/>
    <mergeCell ref="AG180:AH180"/>
    <mergeCell ref="AI180:AO180"/>
    <mergeCell ref="AP180:AP181"/>
    <mergeCell ref="AQ180:AQ181"/>
    <mergeCell ref="AR180:AR181"/>
    <mergeCell ref="AE182:AE199"/>
    <mergeCell ref="AF185:AF186"/>
    <mergeCell ref="AP185:AP186"/>
    <mergeCell ref="AQ185:AQ188"/>
    <mergeCell ref="AR185:AR188"/>
    <mergeCell ref="AG186:AH186"/>
    <mergeCell ref="AI186:AL186"/>
    <mergeCell ref="AM186:AO186"/>
    <mergeCell ref="AP187:AP188"/>
    <mergeCell ref="AI188:AL188"/>
    <mergeCell ref="AM188:AO188"/>
    <mergeCell ref="AF192:AF193"/>
    <mergeCell ref="AP192:AP193"/>
    <mergeCell ref="AQ218:AQ221"/>
    <mergeCell ref="AR218:AR221"/>
    <mergeCell ref="AG219:AH219"/>
    <mergeCell ref="AI219:AL219"/>
    <mergeCell ref="AM219:AO219"/>
    <mergeCell ref="AP220:AP221"/>
    <mergeCell ref="AE200:AR200"/>
    <mergeCell ref="AE201:AR201"/>
    <mergeCell ref="AE202:AE203"/>
    <mergeCell ref="AF202:AF203"/>
    <mergeCell ref="AG202:AH202"/>
    <mergeCell ref="AI202:AO202"/>
    <mergeCell ref="AP202:AP203"/>
    <mergeCell ref="AQ202:AQ203"/>
    <mergeCell ref="AR202:AR203"/>
    <mergeCell ref="AF196:AF197"/>
    <mergeCell ref="AP196:AP197"/>
    <mergeCell ref="AQ196:AQ199"/>
    <mergeCell ref="AR196:AR199"/>
    <mergeCell ref="AG197:AH197"/>
    <mergeCell ref="AI197:AL197"/>
    <mergeCell ref="AM197:AO197"/>
    <mergeCell ref="AP198:AP199"/>
    <mergeCell ref="AI199:AL199"/>
    <mergeCell ref="AM199:AO199"/>
    <mergeCell ref="AI221:AL221"/>
    <mergeCell ref="AM221:AO221"/>
    <mergeCell ref="AE222:AR222"/>
    <mergeCell ref="AE223:AR223"/>
    <mergeCell ref="AE224:AE225"/>
    <mergeCell ref="AF224:AF225"/>
    <mergeCell ref="AG224:AH224"/>
    <mergeCell ref="AI224:AO224"/>
    <mergeCell ref="AP224:AP225"/>
    <mergeCell ref="AQ224:AQ225"/>
    <mergeCell ref="AR224:AR225"/>
    <mergeCell ref="AE204:AE221"/>
    <mergeCell ref="AF207:AF208"/>
    <mergeCell ref="AP207:AP208"/>
    <mergeCell ref="AQ207:AQ210"/>
    <mergeCell ref="AR207:AR210"/>
    <mergeCell ref="AG208:AH208"/>
    <mergeCell ref="AI208:AL208"/>
    <mergeCell ref="AM208:AO208"/>
    <mergeCell ref="AP209:AP210"/>
    <mergeCell ref="AI210:AL210"/>
    <mergeCell ref="AM210:AO210"/>
    <mergeCell ref="AF214:AF215"/>
    <mergeCell ref="AP214:AP215"/>
    <mergeCell ref="AQ214:AQ217"/>
    <mergeCell ref="AR214:AR217"/>
    <mergeCell ref="AG215:AH215"/>
    <mergeCell ref="AI215:AL215"/>
    <mergeCell ref="AM215:AO215"/>
    <mergeCell ref="AP216:AP217"/>
    <mergeCell ref="AI217:AL217"/>
    <mergeCell ref="AM217:AO217"/>
    <mergeCell ref="AF218:AF219"/>
    <mergeCell ref="AP218:AP219"/>
    <mergeCell ref="AP240:AP241"/>
    <mergeCell ref="AQ240:AQ243"/>
    <mergeCell ref="AR240:AR243"/>
    <mergeCell ref="AG241:AH241"/>
    <mergeCell ref="AI241:AL241"/>
    <mergeCell ref="AM241:AO241"/>
    <mergeCell ref="AP242:AP243"/>
    <mergeCell ref="AI243:AL243"/>
    <mergeCell ref="AM243:AO243"/>
    <mergeCell ref="AE226:AE243"/>
    <mergeCell ref="AF229:AF230"/>
    <mergeCell ref="AP229:AP230"/>
    <mergeCell ref="AQ229:AQ232"/>
    <mergeCell ref="AR229:AR232"/>
    <mergeCell ref="AG230:AH230"/>
    <mergeCell ref="AI230:AL230"/>
    <mergeCell ref="AM230:AO230"/>
    <mergeCell ref="AP231:AP232"/>
    <mergeCell ref="AI232:AL232"/>
    <mergeCell ref="AM232:AO232"/>
    <mergeCell ref="AF236:AF237"/>
    <mergeCell ref="AP236:AP237"/>
    <mergeCell ref="AQ236:AQ239"/>
    <mergeCell ref="AR236:AR239"/>
    <mergeCell ref="AG237:AH237"/>
    <mergeCell ref="AI237:AL237"/>
    <mergeCell ref="AM237:AO237"/>
    <mergeCell ref="AP238:AP239"/>
    <mergeCell ref="AI239:AL239"/>
    <mergeCell ref="AM239:AO239"/>
    <mergeCell ref="AF240:AF241"/>
    <mergeCell ref="AR258:AR261"/>
    <mergeCell ref="AG259:AH259"/>
    <mergeCell ref="AI259:AL259"/>
    <mergeCell ref="AM259:AO259"/>
    <mergeCell ref="AP260:AP261"/>
    <mergeCell ref="AI261:AL261"/>
    <mergeCell ref="AM261:AO261"/>
    <mergeCell ref="AF262:AF263"/>
    <mergeCell ref="AE244:AR244"/>
    <mergeCell ref="AE245:AR245"/>
    <mergeCell ref="AE246:AE247"/>
    <mergeCell ref="AF246:AF247"/>
    <mergeCell ref="AG246:AH246"/>
    <mergeCell ref="AI246:AO246"/>
    <mergeCell ref="AP246:AP247"/>
    <mergeCell ref="AQ246:AQ247"/>
    <mergeCell ref="AR246:AR247"/>
    <mergeCell ref="AE266:AR266"/>
    <mergeCell ref="AE267:AR267"/>
    <mergeCell ref="AE268:AE269"/>
    <mergeCell ref="AF268:AF269"/>
    <mergeCell ref="AG268:AH268"/>
    <mergeCell ref="AI268:AO268"/>
    <mergeCell ref="AP268:AP269"/>
    <mergeCell ref="AQ268:AQ269"/>
    <mergeCell ref="AR268:AR269"/>
    <mergeCell ref="AP262:AP263"/>
    <mergeCell ref="AQ262:AQ265"/>
    <mergeCell ref="AR262:AR265"/>
    <mergeCell ref="AG263:AH263"/>
    <mergeCell ref="AI263:AL263"/>
    <mergeCell ref="AM263:AO263"/>
    <mergeCell ref="AP264:AP265"/>
    <mergeCell ref="AI265:AL265"/>
    <mergeCell ref="AM265:AO265"/>
    <mergeCell ref="AE248:AE265"/>
    <mergeCell ref="AF251:AF252"/>
    <mergeCell ref="AP251:AP252"/>
    <mergeCell ref="AQ251:AQ254"/>
    <mergeCell ref="AR251:AR254"/>
    <mergeCell ref="AG252:AH252"/>
    <mergeCell ref="AI252:AL252"/>
    <mergeCell ref="AM252:AO252"/>
    <mergeCell ref="AP253:AP254"/>
    <mergeCell ref="AI254:AL254"/>
    <mergeCell ref="AM254:AO254"/>
    <mergeCell ref="AF258:AF259"/>
    <mergeCell ref="AP258:AP259"/>
    <mergeCell ref="AQ258:AQ261"/>
    <mergeCell ref="AP284:AP285"/>
    <mergeCell ref="AQ284:AQ287"/>
    <mergeCell ref="AR284:AR287"/>
    <mergeCell ref="AG285:AH285"/>
    <mergeCell ref="AI285:AL285"/>
    <mergeCell ref="AM285:AO285"/>
    <mergeCell ref="AP286:AP287"/>
    <mergeCell ref="AI287:AL287"/>
    <mergeCell ref="AM287:AO287"/>
    <mergeCell ref="AE270:AE287"/>
    <mergeCell ref="AF273:AF274"/>
    <mergeCell ref="AP273:AP274"/>
    <mergeCell ref="AQ273:AQ276"/>
    <mergeCell ref="AR273:AR276"/>
    <mergeCell ref="AG274:AH274"/>
    <mergeCell ref="AI274:AL274"/>
    <mergeCell ref="AM274:AO274"/>
    <mergeCell ref="AP275:AP276"/>
    <mergeCell ref="AI276:AL276"/>
    <mergeCell ref="AM276:AO276"/>
    <mergeCell ref="AF280:AF281"/>
    <mergeCell ref="AP280:AP281"/>
    <mergeCell ref="AQ280:AQ283"/>
    <mergeCell ref="AR280:AR283"/>
    <mergeCell ref="AG281:AH281"/>
    <mergeCell ref="AI281:AL281"/>
    <mergeCell ref="AM281:AO281"/>
    <mergeCell ref="AP282:AP283"/>
    <mergeCell ref="AI283:AL283"/>
    <mergeCell ref="AM283:AO283"/>
    <mergeCell ref="AF284:AF285"/>
    <mergeCell ref="AR302:AR305"/>
    <mergeCell ref="AG303:AH303"/>
    <mergeCell ref="AI303:AL303"/>
    <mergeCell ref="AM303:AO303"/>
    <mergeCell ref="AP304:AP305"/>
    <mergeCell ref="AI305:AL305"/>
    <mergeCell ref="AM305:AO305"/>
    <mergeCell ref="AF306:AF307"/>
    <mergeCell ref="AE288:AR288"/>
    <mergeCell ref="AE289:AR289"/>
    <mergeCell ref="AE290:AE291"/>
    <mergeCell ref="AF290:AF291"/>
    <mergeCell ref="AG290:AH290"/>
    <mergeCell ref="AI290:AO290"/>
    <mergeCell ref="AP290:AP291"/>
    <mergeCell ref="AQ290:AQ291"/>
    <mergeCell ref="AR290:AR291"/>
    <mergeCell ref="AE310:AR310"/>
    <mergeCell ref="AE311:AR311"/>
    <mergeCell ref="AE312:AE313"/>
    <mergeCell ref="AF312:AF313"/>
    <mergeCell ref="AG312:AH312"/>
    <mergeCell ref="AI312:AO312"/>
    <mergeCell ref="AP312:AP313"/>
    <mergeCell ref="AQ312:AQ313"/>
    <mergeCell ref="AR312:AR313"/>
    <mergeCell ref="AP306:AP307"/>
    <mergeCell ref="AQ306:AQ309"/>
    <mergeCell ref="AR306:AR309"/>
    <mergeCell ref="AG307:AH307"/>
    <mergeCell ref="AI307:AL307"/>
    <mergeCell ref="AM307:AO307"/>
    <mergeCell ref="AP308:AP309"/>
    <mergeCell ref="AI309:AL309"/>
    <mergeCell ref="AM309:AO309"/>
    <mergeCell ref="AE292:AE309"/>
    <mergeCell ref="AF295:AF296"/>
    <mergeCell ref="AP295:AP296"/>
    <mergeCell ref="AQ295:AQ298"/>
    <mergeCell ref="AR295:AR298"/>
    <mergeCell ref="AG296:AH296"/>
    <mergeCell ref="AI296:AL296"/>
    <mergeCell ref="AM296:AO296"/>
    <mergeCell ref="AP297:AP298"/>
    <mergeCell ref="AI298:AL298"/>
    <mergeCell ref="AM298:AO298"/>
    <mergeCell ref="AF302:AF303"/>
    <mergeCell ref="AP302:AP303"/>
    <mergeCell ref="AQ302:AQ305"/>
    <mergeCell ref="AI331:AL331"/>
    <mergeCell ref="AM331:AO331"/>
    <mergeCell ref="AE314:AE331"/>
    <mergeCell ref="AF317:AF318"/>
    <mergeCell ref="AP317:AP318"/>
    <mergeCell ref="AQ317:AQ320"/>
    <mergeCell ref="AR317:AR320"/>
    <mergeCell ref="AG318:AH318"/>
    <mergeCell ref="AI318:AL318"/>
    <mergeCell ref="AM318:AO318"/>
    <mergeCell ref="AP319:AP320"/>
    <mergeCell ref="AI320:AL320"/>
    <mergeCell ref="AM320:AO320"/>
    <mergeCell ref="AF324:AF325"/>
    <mergeCell ref="AP324:AP325"/>
    <mergeCell ref="AQ324:AQ327"/>
    <mergeCell ref="AR324:AR327"/>
    <mergeCell ref="AG325:AH325"/>
    <mergeCell ref="AI325:AL325"/>
    <mergeCell ref="AM325:AO325"/>
    <mergeCell ref="AP326:AP327"/>
    <mergeCell ref="AI327:AL327"/>
    <mergeCell ref="AM327:AO327"/>
    <mergeCell ref="AF328:AF329"/>
    <mergeCell ref="AM339:AO339"/>
    <mergeCell ref="AP339:AQ339"/>
    <mergeCell ref="AE1:AR1"/>
    <mergeCell ref="AE2:AR2"/>
    <mergeCell ref="AE3:AE4"/>
    <mergeCell ref="AF3:AF4"/>
    <mergeCell ref="AG3:AH3"/>
    <mergeCell ref="AI3:AO3"/>
    <mergeCell ref="AP3:AP4"/>
    <mergeCell ref="AQ3:AQ4"/>
    <mergeCell ref="AR3:AR4"/>
    <mergeCell ref="AE134:AR134"/>
    <mergeCell ref="AE135:AR135"/>
    <mergeCell ref="AE136:AF139"/>
    <mergeCell ref="AG136:AH136"/>
    <mergeCell ref="AI136:AO136"/>
    <mergeCell ref="AP136:AQ139"/>
    <mergeCell ref="AR136:AR139"/>
    <mergeCell ref="AI139:AL139"/>
    <mergeCell ref="AE335:AF338"/>
    <mergeCell ref="AG335:AH335"/>
    <mergeCell ref="AI335:AO335"/>
    <mergeCell ref="AR335:AR338"/>
    <mergeCell ref="AI338:AL338"/>
    <mergeCell ref="AM338:AO338"/>
    <mergeCell ref="AP328:AP329"/>
    <mergeCell ref="AQ328:AQ331"/>
    <mergeCell ref="AR328:AR331"/>
    <mergeCell ref="AG329:AH329"/>
    <mergeCell ref="AI329:AL329"/>
    <mergeCell ref="AM329:AO329"/>
    <mergeCell ref="AP330:AP331"/>
    <mergeCell ref="AE23:AR23"/>
    <mergeCell ref="AE24:AR24"/>
    <mergeCell ref="AE25:AE26"/>
    <mergeCell ref="AF25:AF26"/>
    <mergeCell ref="AG25:AH25"/>
    <mergeCell ref="AI25:AO25"/>
    <mergeCell ref="AP25:AP26"/>
    <mergeCell ref="AQ25:AQ26"/>
    <mergeCell ref="AR25:AR26"/>
    <mergeCell ref="AE5:AE16"/>
    <mergeCell ref="AF13:AF14"/>
    <mergeCell ref="AP13:AP14"/>
    <mergeCell ref="AQ13:AQ16"/>
    <mergeCell ref="AR13:AR16"/>
    <mergeCell ref="AG14:AH14"/>
    <mergeCell ref="AI14:AL14"/>
    <mergeCell ref="AM14:AO14"/>
    <mergeCell ref="AP15:AP16"/>
    <mergeCell ref="AI16:AL16"/>
    <mergeCell ref="AM16:AO16"/>
    <mergeCell ref="AE45:AR45"/>
    <mergeCell ref="AE46:AR46"/>
    <mergeCell ref="AE47:AE48"/>
    <mergeCell ref="AF47:AF48"/>
    <mergeCell ref="AG47:AH47"/>
    <mergeCell ref="AI47:AO47"/>
    <mergeCell ref="AP47:AP48"/>
    <mergeCell ref="AQ47:AQ48"/>
    <mergeCell ref="AR47:AR48"/>
    <mergeCell ref="AE27:AE38"/>
    <mergeCell ref="AF35:AF36"/>
    <mergeCell ref="AP35:AP36"/>
    <mergeCell ref="AQ35:AQ38"/>
    <mergeCell ref="AR35:AR38"/>
    <mergeCell ref="AG36:AH36"/>
    <mergeCell ref="AI36:AL36"/>
    <mergeCell ref="AM36:AO36"/>
    <mergeCell ref="AP37:AP38"/>
    <mergeCell ref="AI38:AL38"/>
    <mergeCell ref="AM38:AO38"/>
    <mergeCell ref="AE67:AR67"/>
    <mergeCell ref="AE68:AR68"/>
    <mergeCell ref="AE69:AE70"/>
    <mergeCell ref="AF69:AF70"/>
    <mergeCell ref="AG69:AH69"/>
    <mergeCell ref="AI69:AO69"/>
    <mergeCell ref="AP69:AP70"/>
    <mergeCell ref="AQ69:AQ70"/>
    <mergeCell ref="AR69:AR70"/>
    <mergeCell ref="AE49:AE60"/>
    <mergeCell ref="AF57:AF58"/>
    <mergeCell ref="AP57:AP58"/>
    <mergeCell ref="AQ57:AQ60"/>
    <mergeCell ref="AR57:AR60"/>
    <mergeCell ref="AG58:AH58"/>
    <mergeCell ref="AI58:AL58"/>
    <mergeCell ref="AM58:AO58"/>
    <mergeCell ref="AP59:AP60"/>
    <mergeCell ref="AI60:AL60"/>
    <mergeCell ref="AM60:AO60"/>
    <mergeCell ref="AE89:AR89"/>
    <mergeCell ref="AE90:AR90"/>
    <mergeCell ref="AE91:AE92"/>
    <mergeCell ref="AF91:AF92"/>
    <mergeCell ref="AG91:AH91"/>
    <mergeCell ref="AI91:AO91"/>
    <mergeCell ref="AP91:AP92"/>
    <mergeCell ref="AQ91:AQ92"/>
    <mergeCell ref="AR91:AR92"/>
    <mergeCell ref="AE71:AE82"/>
    <mergeCell ref="AF79:AF80"/>
    <mergeCell ref="AP79:AP80"/>
    <mergeCell ref="AQ79:AQ82"/>
    <mergeCell ref="AR79:AR82"/>
    <mergeCell ref="AG80:AH80"/>
    <mergeCell ref="AI80:AL80"/>
    <mergeCell ref="AM80:AO80"/>
    <mergeCell ref="AP81:AP82"/>
    <mergeCell ref="AI82:AL82"/>
    <mergeCell ref="AM82:AO82"/>
    <mergeCell ref="AE111:AR111"/>
    <mergeCell ref="AE112:AR112"/>
    <mergeCell ref="AE113:AE114"/>
    <mergeCell ref="AF113:AF114"/>
    <mergeCell ref="AG113:AH113"/>
    <mergeCell ref="AI113:AO113"/>
    <mergeCell ref="AP113:AP114"/>
    <mergeCell ref="AQ113:AQ114"/>
    <mergeCell ref="AR113:AR114"/>
    <mergeCell ref="AE93:AE104"/>
    <mergeCell ref="AF101:AF102"/>
    <mergeCell ref="AP101:AP102"/>
    <mergeCell ref="AQ101:AQ104"/>
    <mergeCell ref="AR101:AR104"/>
    <mergeCell ref="AG102:AH102"/>
    <mergeCell ref="AI102:AL102"/>
    <mergeCell ref="AM102:AO102"/>
    <mergeCell ref="AP103:AP104"/>
    <mergeCell ref="AI104:AL104"/>
    <mergeCell ref="AM104:AO104"/>
    <mergeCell ref="Q178:AD178"/>
    <mergeCell ref="Q179:AD179"/>
    <mergeCell ref="Q180:Q181"/>
    <mergeCell ref="R180:R181"/>
    <mergeCell ref="S180:T180"/>
    <mergeCell ref="U180:AA180"/>
    <mergeCell ref="AB180:AB181"/>
    <mergeCell ref="AC180:AC181"/>
    <mergeCell ref="AD180:AD181"/>
    <mergeCell ref="AE115:AE126"/>
    <mergeCell ref="AF123:AF124"/>
    <mergeCell ref="AP123:AP124"/>
    <mergeCell ref="AQ123:AQ126"/>
    <mergeCell ref="AR123:AR126"/>
    <mergeCell ref="AG124:AH124"/>
    <mergeCell ref="AI124:AL124"/>
    <mergeCell ref="AM124:AO124"/>
    <mergeCell ref="AP125:AP126"/>
    <mergeCell ref="AI126:AL126"/>
    <mergeCell ref="AM126:AO126"/>
    <mergeCell ref="AC174:AC177"/>
    <mergeCell ref="AD174:AD177"/>
    <mergeCell ref="S175:T175"/>
    <mergeCell ref="U175:X175"/>
    <mergeCell ref="Y175:AA175"/>
    <mergeCell ref="AB176:AB177"/>
    <mergeCell ref="U177:X177"/>
    <mergeCell ref="Y177:AA177"/>
    <mergeCell ref="Q160:Q177"/>
    <mergeCell ref="R163:R164"/>
    <mergeCell ref="AB163:AB164"/>
    <mergeCell ref="AC163:AC166"/>
    <mergeCell ref="AB196:AB197"/>
    <mergeCell ref="AC196:AC199"/>
    <mergeCell ref="AD196:AD199"/>
    <mergeCell ref="S197:T197"/>
    <mergeCell ref="U197:X197"/>
    <mergeCell ref="Y197:AA197"/>
    <mergeCell ref="AB198:AB199"/>
    <mergeCell ref="U199:X199"/>
    <mergeCell ref="Y199:AA199"/>
    <mergeCell ref="Q182:Q199"/>
    <mergeCell ref="R185:R186"/>
    <mergeCell ref="AB185:AB186"/>
    <mergeCell ref="AC185:AC188"/>
    <mergeCell ref="AD185:AD188"/>
    <mergeCell ref="S186:T186"/>
    <mergeCell ref="U186:X186"/>
    <mergeCell ref="Y186:AA186"/>
    <mergeCell ref="AB187:AB188"/>
    <mergeCell ref="U188:X188"/>
    <mergeCell ref="Y188:AA188"/>
    <mergeCell ref="R192:R193"/>
    <mergeCell ref="AB192:AB193"/>
    <mergeCell ref="AC192:AC195"/>
    <mergeCell ref="AD192:AD195"/>
    <mergeCell ref="S193:T193"/>
    <mergeCell ref="U193:X193"/>
    <mergeCell ref="Y193:AA193"/>
    <mergeCell ref="AB194:AB195"/>
    <mergeCell ref="U195:X195"/>
    <mergeCell ref="Y195:AA195"/>
    <mergeCell ref="R196:R197"/>
    <mergeCell ref="AD214:AD217"/>
    <mergeCell ref="S215:T215"/>
    <mergeCell ref="U215:X215"/>
    <mergeCell ref="Y215:AA215"/>
    <mergeCell ref="AB216:AB217"/>
    <mergeCell ref="U217:X217"/>
    <mergeCell ref="Y217:AA217"/>
    <mergeCell ref="R218:R219"/>
    <mergeCell ref="Q200:AD200"/>
    <mergeCell ref="Q201:AD201"/>
    <mergeCell ref="Q202:Q203"/>
    <mergeCell ref="R202:R203"/>
    <mergeCell ref="S202:T202"/>
    <mergeCell ref="U202:AA202"/>
    <mergeCell ref="AB202:AB203"/>
    <mergeCell ref="AC202:AC203"/>
    <mergeCell ref="AD202:AD203"/>
    <mergeCell ref="Q222:AD222"/>
    <mergeCell ref="Q223:AD223"/>
    <mergeCell ref="Q224:Q225"/>
    <mergeCell ref="R224:R225"/>
    <mergeCell ref="S224:T224"/>
    <mergeCell ref="U224:AA224"/>
    <mergeCell ref="AB224:AB225"/>
    <mergeCell ref="AC224:AC225"/>
    <mergeCell ref="AD224:AD225"/>
    <mergeCell ref="AB218:AB219"/>
    <mergeCell ref="AC218:AC221"/>
    <mergeCell ref="AD218:AD221"/>
    <mergeCell ref="S219:T219"/>
    <mergeCell ref="U219:X219"/>
    <mergeCell ref="Y219:AA219"/>
    <mergeCell ref="AB220:AB221"/>
    <mergeCell ref="U221:X221"/>
    <mergeCell ref="Y221:AA221"/>
    <mergeCell ref="Q204:Q221"/>
    <mergeCell ref="R207:R208"/>
    <mergeCell ref="AB207:AB208"/>
    <mergeCell ref="AC207:AC210"/>
    <mergeCell ref="AD207:AD210"/>
    <mergeCell ref="S208:T208"/>
    <mergeCell ref="U208:X208"/>
    <mergeCell ref="Y208:AA208"/>
    <mergeCell ref="AB209:AB210"/>
    <mergeCell ref="U210:X210"/>
    <mergeCell ref="Y210:AA210"/>
    <mergeCell ref="R214:R215"/>
    <mergeCell ref="AB214:AB215"/>
    <mergeCell ref="AC214:AC217"/>
    <mergeCell ref="AB240:AB241"/>
    <mergeCell ref="AC240:AC243"/>
    <mergeCell ref="AD240:AD243"/>
    <mergeCell ref="S241:T241"/>
    <mergeCell ref="U241:X241"/>
    <mergeCell ref="Y241:AA241"/>
    <mergeCell ref="AB242:AB243"/>
    <mergeCell ref="U243:X243"/>
    <mergeCell ref="Y243:AA243"/>
    <mergeCell ref="Q226:Q243"/>
    <mergeCell ref="R229:R230"/>
    <mergeCell ref="AB229:AB230"/>
    <mergeCell ref="AC229:AC232"/>
    <mergeCell ref="AD229:AD232"/>
    <mergeCell ref="S230:T230"/>
    <mergeCell ref="U230:X230"/>
    <mergeCell ref="Y230:AA230"/>
    <mergeCell ref="AB231:AB232"/>
    <mergeCell ref="U232:X232"/>
    <mergeCell ref="Y232:AA232"/>
    <mergeCell ref="R236:R237"/>
    <mergeCell ref="AB236:AB237"/>
    <mergeCell ref="AC236:AC239"/>
    <mergeCell ref="AD236:AD239"/>
    <mergeCell ref="S237:T237"/>
    <mergeCell ref="U237:X237"/>
    <mergeCell ref="Y237:AA237"/>
    <mergeCell ref="AB238:AB239"/>
    <mergeCell ref="U239:X239"/>
    <mergeCell ref="Y239:AA239"/>
    <mergeCell ref="R240:R241"/>
    <mergeCell ref="AD258:AD261"/>
    <mergeCell ref="S259:T259"/>
    <mergeCell ref="U259:X259"/>
    <mergeCell ref="Y259:AA259"/>
    <mergeCell ref="AB260:AB261"/>
    <mergeCell ref="U261:X261"/>
    <mergeCell ref="Y261:AA261"/>
    <mergeCell ref="R262:R263"/>
    <mergeCell ref="Q244:AD244"/>
    <mergeCell ref="Q245:AD245"/>
    <mergeCell ref="Q246:Q247"/>
    <mergeCell ref="R246:R247"/>
    <mergeCell ref="S246:T246"/>
    <mergeCell ref="U246:AA246"/>
    <mergeCell ref="AB246:AB247"/>
    <mergeCell ref="AC246:AC247"/>
    <mergeCell ref="AD246:AD247"/>
    <mergeCell ref="Q266:AD266"/>
    <mergeCell ref="Q267:AD267"/>
    <mergeCell ref="Q268:Q269"/>
    <mergeCell ref="R268:R269"/>
    <mergeCell ref="S268:T268"/>
    <mergeCell ref="U268:AA268"/>
    <mergeCell ref="AB268:AB269"/>
    <mergeCell ref="AC268:AC269"/>
    <mergeCell ref="AD268:AD269"/>
    <mergeCell ref="AB262:AB263"/>
    <mergeCell ref="AC262:AC265"/>
    <mergeCell ref="AD262:AD265"/>
    <mergeCell ref="S263:T263"/>
    <mergeCell ref="U263:X263"/>
    <mergeCell ref="Y263:AA263"/>
    <mergeCell ref="AB264:AB265"/>
    <mergeCell ref="U265:X265"/>
    <mergeCell ref="Y265:AA265"/>
    <mergeCell ref="Q248:Q265"/>
    <mergeCell ref="R251:R252"/>
    <mergeCell ref="AB251:AB252"/>
    <mergeCell ref="AC251:AC254"/>
    <mergeCell ref="AD251:AD254"/>
    <mergeCell ref="S252:T252"/>
    <mergeCell ref="U252:X252"/>
    <mergeCell ref="Y252:AA252"/>
    <mergeCell ref="AB253:AB254"/>
    <mergeCell ref="U254:X254"/>
    <mergeCell ref="Y254:AA254"/>
    <mergeCell ref="R258:R259"/>
    <mergeCell ref="AB258:AB259"/>
    <mergeCell ref="AC258:AC261"/>
    <mergeCell ref="AB284:AB285"/>
    <mergeCell ref="AC284:AC287"/>
    <mergeCell ref="AD284:AD287"/>
    <mergeCell ref="S285:T285"/>
    <mergeCell ref="U285:X285"/>
    <mergeCell ref="Y285:AA285"/>
    <mergeCell ref="AB286:AB287"/>
    <mergeCell ref="U287:X287"/>
    <mergeCell ref="Y287:AA287"/>
    <mergeCell ref="Q270:Q287"/>
    <mergeCell ref="R273:R274"/>
    <mergeCell ref="AB273:AB274"/>
    <mergeCell ref="AC273:AC276"/>
    <mergeCell ref="AD273:AD276"/>
    <mergeCell ref="S274:T274"/>
    <mergeCell ref="U274:X274"/>
    <mergeCell ref="Y274:AA274"/>
    <mergeCell ref="AB275:AB276"/>
    <mergeCell ref="U276:X276"/>
    <mergeCell ref="Y276:AA276"/>
    <mergeCell ref="R280:R281"/>
    <mergeCell ref="AB280:AB281"/>
    <mergeCell ref="AC280:AC283"/>
    <mergeCell ref="AD280:AD283"/>
    <mergeCell ref="S281:T281"/>
    <mergeCell ref="U281:X281"/>
    <mergeCell ref="Y281:AA281"/>
    <mergeCell ref="AB282:AB283"/>
    <mergeCell ref="U283:X283"/>
    <mergeCell ref="Y283:AA283"/>
    <mergeCell ref="R284:R285"/>
    <mergeCell ref="AB302:AB303"/>
    <mergeCell ref="AC302:AC305"/>
    <mergeCell ref="AD302:AD305"/>
    <mergeCell ref="S303:T303"/>
    <mergeCell ref="U303:X303"/>
    <mergeCell ref="Y303:AA303"/>
    <mergeCell ref="AB304:AB305"/>
    <mergeCell ref="U305:X305"/>
    <mergeCell ref="Y305:AA305"/>
    <mergeCell ref="R306:R307"/>
    <mergeCell ref="Q288:AD288"/>
    <mergeCell ref="Q289:AD289"/>
    <mergeCell ref="Q290:Q291"/>
    <mergeCell ref="R290:R291"/>
    <mergeCell ref="S290:T290"/>
    <mergeCell ref="U290:AA290"/>
    <mergeCell ref="AB290:AB291"/>
    <mergeCell ref="AC290:AC291"/>
    <mergeCell ref="AD290:AD291"/>
    <mergeCell ref="Y327:AA327"/>
    <mergeCell ref="R328:R329"/>
    <mergeCell ref="Q310:AD310"/>
    <mergeCell ref="Q311:AD311"/>
    <mergeCell ref="Q312:Q313"/>
    <mergeCell ref="R312:R313"/>
    <mergeCell ref="S312:T312"/>
    <mergeCell ref="U312:AA312"/>
    <mergeCell ref="AB312:AB313"/>
    <mergeCell ref="AC312:AC313"/>
    <mergeCell ref="AD312:AD313"/>
    <mergeCell ref="AB306:AB307"/>
    <mergeCell ref="AC306:AC309"/>
    <mergeCell ref="AD306:AD309"/>
    <mergeCell ref="S307:T307"/>
    <mergeCell ref="U307:X307"/>
    <mergeCell ref="Y307:AA307"/>
    <mergeCell ref="AB308:AB309"/>
    <mergeCell ref="U309:X309"/>
    <mergeCell ref="Y309:AA309"/>
    <mergeCell ref="Q292:Q309"/>
    <mergeCell ref="R295:R296"/>
    <mergeCell ref="AB295:AB296"/>
    <mergeCell ref="AC295:AC298"/>
    <mergeCell ref="AD295:AD298"/>
    <mergeCell ref="S296:T296"/>
    <mergeCell ref="U296:X296"/>
    <mergeCell ref="Y296:AA296"/>
    <mergeCell ref="AB297:AB298"/>
    <mergeCell ref="U298:X298"/>
    <mergeCell ref="Y298:AA298"/>
    <mergeCell ref="R302:R303"/>
    <mergeCell ref="AD335:AD338"/>
    <mergeCell ref="U338:X338"/>
    <mergeCell ref="Y338:AA338"/>
    <mergeCell ref="AB328:AB329"/>
    <mergeCell ref="AC328:AC331"/>
    <mergeCell ref="AD328:AD331"/>
    <mergeCell ref="S329:T329"/>
    <mergeCell ref="U329:X329"/>
    <mergeCell ref="Y329:AA329"/>
    <mergeCell ref="AB330:AB331"/>
    <mergeCell ref="U331:X331"/>
    <mergeCell ref="Y331:AA331"/>
    <mergeCell ref="Q314:Q331"/>
    <mergeCell ref="R317:R318"/>
    <mergeCell ref="AB317:AB318"/>
    <mergeCell ref="AC317:AC320"/>
    <mergeCell ref="AD317:AD320"/>
    <mergeCell ref="S318:T318"/>
    <mergeCell ref="U318:X318"/>
    <mergeCell ref="Y318:AA318"/>
    <mergeCell ref="AB319:AB320"/>
    <mergeCell ref="U320:X320"/>
    <mergeCell ref="Y320:AA320"/>
    <mergeCell ref="R324:R325"/>
    <mergeCell ref="AB324:AB325"/>
    <mergeCell ref="AC324:AC327"/>
    <mergeCell ref="AD324:AD327"/>
    <mergeCell ref="S325:T325"/>
    <mergeCell ref="U325:X325"/>
    <mergeCell ref="Y325:AA325"/>
    <mergeCell ref="AB326:AB327"/>
    <mergeCell ref="U327:X327"/>
    <mergeCell ref="Q5:Q16"/>
    <mergeCell ref="R13:R14"/>
    <mergeCell ref="AB13:AB14"/>
    <mergeCell ref="AC13:AC16"/>
    <mergeCell ref="AD13:AD16"/>
    <mergeCell ref="S14:T14"/>
    <mergeCell ref="U14:X14"/>
    <mergeCell ref="Y14:AA14"/>
    <mergeCell ref="AB15:AB16"/>
    <mergeCell ref="U16:X16"/>
    <mergeCell ref="Y16:AA16"/>
    <mergeCell ref="Y339:AA339"/>
    <mergeCell ref="AB339:AC339"/>
    <mergeCell ref="Q1:AD1"/>
    <mergeCell ref="Q2:AD2"/>
    <mergeCell ref="Q3:Q4"/>
    <mergeCell ref="R3:R4"/>
    <mergeCell ref="S3:T3"/>
    <mergeCell ref="U3:AA3"/>
    <mergeCell ref="AB3:AB4"/>
    <mergeCell ref="AC3:AC4"/>
    <mergeCell ref="AD3:AD4"/>
    <mergeCell ref="Q27:Q38"/>
    <mergeCell ref="R35:R36"/>
    <mergeCell ref="AB35:AB36"/>
    <mergeCell ref="AC35:AC38"/>
    <mergeCell ref="AD35:AD38"/>
    <mergeCell ref="S36:T36"/>
    <mergeCell ref="U36:X36"/>
    <mergeCell ref="Y36:AA36"/>
    <mergeCell ref="AB37:AB38"/>
    <mergeCell ref="Q335:R338"/>
    <mergeCell ref="U38:X38"/>
    <mergeCell ref="Y38:AA38"/>
    <mergeCell ref="Q23:AD23"/>
    <mergeCell ref="Q24:AD24"/>
    <mergeCell ref="Q25:Q26"/>
    <mergeCell ref="R25:R26"/>
    <mergeCell ref="S25:T25"/>
    <mergeCell ref="U25:AA25"/>
    <mergeCell ref="AB25:AB26"/>
    <mergeCell ref="AC25:AC26"/>
    <mergeCell ref="AD25:AD26"/>
    <mergeCell ref="Q49:Q60"/>
    <mergeCell ref="R57:R58"/>
    <mergeCell ref="AB57:AB58"/>
    <mergeCell ref="AC57:AC60"/>
    <mergeCell ref="AD57:AD60"/>
    <mergeCell ref="S58:T58"/>
    <mergeCell ref="U58:X58"/>
    <mergeCell ref="Y58:AA58"/>
    <mergeCell ref="AB59:AB60"/>
    <mergeCell ref="U60:X60"/>
    <mergeCell ref="Y60:AA60"/>
    <mergeCell ref="Q45:AD45"/>
    <mergeCell ref="Q46:AD46"/>
    <mergeCell ref="Q47:Q48"/>
    <mergeCell ref="R47:R48"/>
    <mergeCell ref="S47:T47"/>
    <mergeCell ref="U47:AA47"/>
    <mergeCell ref="AB47:AB48"/>
    <mergeCell ref="AC47:AC48"/>
    <mergeCell ref="AD47:AD48"/>
    <mergeCell ref="Q71:Q82"/>
    <mergeCell ref="R79:R80"/>
    <mergeCell ref="AB79:AB80"/>
    <mergeCell ref="AC79:AC82"/>
    <mergeCell ref="AD79:AD82"/>
    <mergeCell ref="S80:T80"/>
    <mergeCell ref="U80:X80"/>
    <mergeCell ref="Y80:AA80"/>
    <mergeCell ref="AB81:AB82"/>
    <mergeCell ref="U82:X82"/>
    <mergeCell ref="Y82:AA82"/>
    <mergeCell ref="Q67:AD67"/>
    <mergeCell ref="Q68:AD68"/>
    <mergeCell ref="Q69:Q70"/>
    <mergeCell ref="R69:R70"/>
    <mergeCell ref="S69:T69"/>
    <mergeCell ref="U69:AA69"/>
    <mergeCell ref="AB69:AB70"/>
    <mergeCell ref="AC69:AC70"/>
    <mergeCell ref="AD69:AD70"/>
    <mergeCell ref="Q93:Q104"/>
    <mergeCell ref="R101:R102"/>
    <mergeCell ref="AB101:AB102"/>
    <mergeCell ref="AC101:AC104"/>
    <mergeCell ref="AD101:AD104"/>
    <mergeCell ref="S102:T102"/>
    <mergeCell ref="U102:X102"/>
    <mergeCell ref="Y102:AA102"/>
    <mergeCell ref="AB103:AB104"/>
    <mergeCell ref="U104:X104"/>
    <mergeCell ref="Y104:AA104"/>
    <mergeCell ref="Q89:AD89"/>
    <mergeCell ref="Q90:AD90"/>
    <mergeCell ref="Q91:Q92"/>
    <mergeCell ref="R91:R92"/>
    <mergeCell ref="S91:T91"/>
    <mergeCell ref="U91:AA91"/>
    <mergeCell ref="AB91:AB92"/>
    <mergeCell ref="AC91:AC92"/>
    <mergeCell ref="AD91:AD92"/>
    <mergeCell ref="Q115:Q126"/>
    <mergeCell ref="R123:R124"/>
    <mergeCell ref="AB123:AB124"/>
    <mergeCell ref="AC123:AC126"/>
    <mergeCell ref="AD123:AD126"/>
    <mergeCell ref="S124:T124"/>
    <mergeCell ref="U124:X124"/>
    <mergeCell ref="Y124:AA124"/>
    <mergeCell ref="AB125:AB126"/>
    <mergeCell ref="U126:X126"/>
    <mergeCell ref="Y126:AA126"/>
    <mergeCell ref="Q111:AD111"/>
    <mergeCell ref="Q112:AD112"/>
    <mergeCell ref="Q113:Q114"/>
    <mergeCell ref="R113:R114"/>
    <mergeCell ref="S113:T113"/>
    <mergeCell ref="U113:AA113"/>
    <mergeCell ref="AB113:AB114"/>
    <mergeCell ref="AC113:AC114"/>
    <mergeCell ref="AD113:AD114"/>
    <mergeCell ref="AB335:AB336"/>
    <mergeCell ref="AB337:AB338"/>
    <mergeCell ref="AC335:AC338"/>
    <mergeCell ref="AP335:AP336"/>
    <mergeCell ref="AP337:AP338"/>
    <mergeCell ref="AQ335:AQ338"/>
    <mergeCell ref="BE335:BE336"/>
    <mergeCell ref="BE337:BE338"/>
    <mergeCell ref="BF335:BF338"/>
    <mergeCell ref="AV142:AW143"/>
    <mergeCell ref="AV144:AW145"/>
    <mergeCell ref="AV146:AW147"/>
    <mergeCell ref="AV148:AW149"/>
    <mergeCell ref="AV150:AW151"/>
    <mergeCell ref="AV152:AW153"/>
    <mergeCell ref="AV154:AW155"/>
    <mergeCell ref="S142:T143"/>
    <mergeCell ref="S144:T145"/>
    <mergeCell ref="S146:T147"/>
    <mergeCell ref="S148:T149"/>
    <mergeCell ref="S150:T151"/>
    <mergeCell ref="S152:T153"/>
    <mergeCell ref="S154:T155"/>
    <mergeCell ref="AG142:AH143"/>
    <mergeCell ref="AG144:AH145"/>
    <mergeCell ref="AG146:AH147"/>
    <mergeCell ref="AG148:AH149"/>
    <mergeCell ref="AG150:AH151"/>
    <mergeCell ref="AG152:AH153"/>
    <mergeCell ref="AG154:AH155"/>
    <mergeCell ref="S335:T335"/>
    <mergeCell ref="U335:AA335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ผลการเรียนปี 2557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WICHAKARN</dc:creator>
  <cp:lastModifiedBy>WICHAKARN</cp:lastModifiedBy>
  <cp:lastPrinted>2016-04-10T08:36:48Z</cp:lastPrinted>
  <dcterms:created xsi:type="dcterms:W3CDTF">2013-11-21T03:03:08Z</dcterms:created>
  <dcterms:modified xsi:type="dcterms:W3CDTF">2016-04-14T06:47:02Z</dcterms:modified>
</cp:coreProperties>
</file>