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5" windowWidth="22995" windowHeight="9375"/>
  </bookViews>
  <sheets>
    <sheet name="ผลการเรียนปี 2558" sheetId="10" r:id="rId1"/>
  </sheets>
  <definedNames>
    <definedName name="สถิติผลการเรียนของกลุ่มสาระการเรียนรู้_3_ปีย้อนหลัง_ปี_2553___ปี_2555">#REF!</definedName>
  </definedNames>
  <calcPr calcId="145621"/>
</workbook>
</file>

<file path=xl/calcChain.xml><?xml version="1.0" encoding="utf-8"?>
<calcChain xmlns="http://schemas.openxmlformats.org/spreadsheetml/2006/main">
  <c r="O131" i="10" l="1"/>
  <c r="P131" i="10" s="1"/>
  <c r="O124" i="10"/>
  <c r="P124" i="10" s="1"/>
  <c r="O130" i="10"/>
  <c r="P130" i="10" s="1"/>
  <c r="O129" i="10"/>
  <c r="P129" i="10" s="1"/>
  <c r="O128" i="10"/>
  <c r="P128" i="10" s="1"/>
  <c r="O127" i="10"/>
  <c r="P127" i="10" s="1"/>
  <c r="O126" i="10"/>
  <c r="P126" i="10" s="1"/>
  <c r="O125" i="10"/>
  <c r="P125" i="10" s="1"/>
  <c r="O109" i="10"/>
  <c r="P109" i="10" s="1"/>
  <c r="O108" i="10"/>
  <c r="P108" i="10" s="1"/>
  <c r="O107" i="10"/>
  <c r="P107" i="10" s="1"/>
  <c r="O106" i="10"/>
  <c r="P106" i="10" s="1"/>
  <c r="O105" i="10"/>
  <c r="P105" i="10" s="1"/>
  <c r="O104" i="10"/>
  <c r="P104" i="10" s="1"/>
  <c r="O103" i="10"/>
  <c r="P103" i="10" s="1"/>
  <c r="O102" i="10"/>
  <c r="P102" i="10" s="1"/>
  <c r="O87" i="10"/>
  <c r="P87" i="10" s="1"/>
  <c r="O86" i="10"/>
  <c r="P86" i="10" s="1"/>
  <c r="O85" i="10"/>
  <c r="P85" i="10" s="1"/>
  <c r="O84" i="10"/>
  <c r="P84" i="10" s="1"/>
  <c r="O83" i="10"/>
  <c r="P83" i="10" s="1"/>
  <c r="O82" i="10"/>
  <c r="P82" i="10" s="1"/>
  <c r="O81" i="10"/>
  <c r="P81" i="10" s="1"/>
  <c r="O80" i="10"/>
  <c r="P80" i="10" s="1"/>
  <c r="O65" i="10"/>
  <c r="P65" i="10" s="1"/>
  <c r="O64" i="10"/>
  <c r="P64" i="10" s="1"/>
  <c r="O63" i="10"/>
  <c r="P63" i="10" s="1"/>
  <c r="O62" i="10"/>
  <c r="P62" i="10" s="1"/>
  <c r="O61" i="10"/>
  <c r="P61" i="10" s="1"/>
  <c r="O60" i="10"/>
  <c r="P60" i="10" s="1"/>
  <c r="O59" i="10"/>
  <c r="P59" i="10" s="1"/>
  <c r="O58" i="10"/>
  <c r="P58" i="10" s="1"/>
  <c r="O38" i="10"/>
  <c r="P38" i="10" s="1"/>
  <c r="O43" i="10"/>
  <c r="P43" i="10" s="1"/>
  <c r="O42" i="10"/>
  <c r="P42" i="10" s="1"/>
  <c r="O41" i="10"/>
  <c r="P41" i="10" s="1"/>
  <c r="O40" i="10"/>
  <c r="P40" i="10" s="1"/>
  <c r="O39" i="10"/>
  <c r="P39" i="10" s="1"/>
  <c r="O37" i="10"/>
  <c r="P37" i="10" s="1"/>
  <c r="O36" i="10"/>
  <c r="P36" i="10" s="1"/>
  <c r="O21" i="10"/>
  <c r="P21" i="10" s="1"/>
  <c r="O20" i="10"/>
  <c r="P20" i="10" s="1"/>
  <c r="O19" i="10"/>
  <c r="P19" i="10" s="1"/>
  <c r="O18" i="10"/>
  <c r="P18" i="10" s="1"/>
  <c r="O17" i="10"/>
  <c r="P17" i="10" s="1"/>
  <c r="O16" i="10"/>
  <c r="P16" i="10" s="1"/>
  <c r="O15" i="10"/>
  <c r="P15" i="10" s="1"/>
  <c r="O14" i="10"/>
  <c r="P14" i="10" s="1"/>
  <c r="O3" i="10"/>
  <c r="L132" i="10"/>
  <c r="K132" i="10"/>
  <c r="J132" i="10"/>
  <c r="I132" i="10"/>
  <c r="H132" i="10"/>
  <c r="G132" i="10"/>
  <c r="F132" i="10"/>
  <c r="E132" i="10"/>
  <c r="D132" i="10"/>
  <c r="L121" i="10"/>
  <c r="K121" i="10"/>
  <c r="J121" i="10"/>
  <c r="I121" i="10"/>
  <c r="H121" i="10"/>
  <c r="G121" i="10"/>
  <c r="F121" i="10"/>
  <c r="E121" i="10"/>
  <c r="D121" i="10"/>
  <c r="L110" i="10"/>
  <c r="K110" i="10"/>
  <c r="J110" i="10"/>
  <c r="I110" i="10"/>
  <c r="H110" i="10"/>
  <c r="G110" i="10"/>
  <c r="F110" i="10"/>
  <c r="E110" i="10"/>
  <c r="D110" i="10"/>
  <c r="L99" i="10"/>
  <c r="K99" i="10"/>
  <c r="J99" i="10"/>
  <c r="I99" i="10"/>
  <c r="H99" i="10"/>
  <c r="G99" i="10"/>
  <c r="F99" i="10"/>
  <c r="E99" i="10"/>
  <c r="D99" i="10"/>
  <c r="L88" i="10"/>
  <c r="K88" i="10"/>
  <c r="J88" i="10"/>
  <c r="I88" i="10"/>
  <c r="H88" i="10"/>
  <c r="G88" i="10"/>
  <c r="F88" i="10"/>
  <c r="E88" i="10"/>
  <c r="D88" i="10"/>
  <c r="L77" i="10"/>
  <c r="K77" i="10"/>
  <c r="J77" i="10"/>
  <c r="I77" i="10"/>
  <c r="H77" i="10"/>
  <c r="G77" i="10"/>
  <c r="F77" i="10"/>
  <c r="E77" i="10"/>
  <c r="D77" i="10"/>
  <c r="L66" i="10"/>
  <c r="K66" i="10"/>
  <c r="J66" i="10"/>
  <c r="I66" i="10"/>
  <c r="H66" i="10"/>
  <c r="G66" i="10"/>
  <c r="F66" i="10"/>
  <c r="E66" i="10"/>
  <c r="D66" i="10"/>
  <c r="L55" i="10"/>
  <c r="K55" i="10"/>
  <c r="J55" i="10"/>
  <c r="I55" i="10"/>
  <c r="H55" i="10"/>
  <c r="G55" i="10"/>
  <c r="F55" i="10"/>
  <c r="E55" i="10"/>
  <c r="D55" i="10"/>
  <c r="L44" i="10"/>
  <c r="K44" i="10"/>
  <c r="J44" i="10"/>
  <c r="I44" i="10"/>
  <c r="H44" i="10"/>
  <c r="G44" i="10"/>
  <c r="F44" i="10"/>
  <c r="E44" i="10"/>
  <c r="D44" i="10"/>
  <c r="L33" i="10"/>
  <c r="K33" i="10"/>
  <c r="J33" i="10"/>
  <c r="I33" i="10"/>
  <c r="H33" i="10"/>
  <c r="G33" i="10"/>
  <c r="F33" i="10"/>
  <c r="E33" i="10"/>
  <c r="D33" i="10"/>
  <c r="L22" i="10"/>
  <c r="K22" i="10"/>
  <c r="J22" i="10"/>
  <c r="I22" i="10"/>
  <c r="H22" i="10"/>
  <c r="G22" i="10"/>
  <c r="F22" i="10"/>
  <c r="E22" i="10"/>
  <c r="D22" i="10"/>
  <c r="L11" i="10"/>
  <c r="K11" i="10"/>
  <c r="J11" i="10"/>
  <c r="I11" i="10"/>
  <c r="H11" i="10"/>
  <c r="G11" i="10"/>
  <c r="F11" i="10"/>
  <c r="E11" i="10"/>
  <c r="D11" i="10"/>
  <c r="O33" i="10" l="1"/>
  <c r="P33" i="10" s="1"/>
  <c r="O77" i="10"/>
  <c r="P77" i="10" s="1"/>
  <c r="O121" i="10"/>
  <c r="P121" i="10" s="1"/>
  <c r="O55" i="10"/>
  <c r="P55" i="10" s="1"/>
  <c r="O132" i="10"/>
  <c r="P132" i="10" s="1"/>
  <c r="O22" i="10"/>
  <c r="P22" i="10" s="1"/>
  <c r="O66" i="10"/>
  <c r="P66" i="10" s="1"/>
  <c r="O110" i="10"/>
  <c r="P110" i="10" s="1"/>
  <c r="O44" i="10"/>
  <c r="P44" i="10" s="1"/>
  <c r="O88" i="10"/>
  <c r="P88" i="10" s="1"/>
  <c r="O11" i="10"/>
  <c r="P11" i="10" s="1"/>
  <c r="O99" i="10"/>
  <c r="P99" i="10" s="1"/>
  <c r="AT310" i="10"/>
  <c r="AK315" i="10"/>
  <c r="BE316" i="10" l="1"/>
  <c r="AP316" i="10"/>
  <c r="AB316" i="10"/>
  <c r="AT287" i="10"/>
  <c r="AT265" i="10"/>
  <c r="AT243" i="10"/>
  <c r="AT221" i="10"/>
  <c r="AT199" i="10"/>
  <c r="AT177" i="10"/>
  <c r="AT155" i="10"/>
  <c r="AA137" i="10"/>
  <c r="Z137" i="10"/>
  <c r="Y137" i="10"/>
  <c r="X137" i="10"/>
  <c r="W137" i="10"/>
  <c r="V137" i="10"/>
  <c r="U137" i="10"/>
  <c r="T137" i="10"/>
  <c r="S137" i="10"/>
  <c r="M131" i="10"/>
  <c r="N131" i="10" s="1"/>
  <c r="C131" i="10"/>
  <c r="M130" i="10"/>
  <c r="N130" i="10" s="1"/>
  <c r="C130" i="10"/>
  <c r="M129" i="10"/>
  <c r="N129" i="10" s="1"/>
  <c r="C129" i="10"/>
  <c r="M128" i="10"/>
  <c r="N128" i="10" s="1"/>
  <c r="C128" i="10"/>
  <c r="M127" i="10"/>
  <c r="N127" i="10" s="1"/>
  <c r="C127" i="10"/>
  <c r="M126" i="10"/>
  <c r="N126" i="10" s="1"/>
  <c r="C126" i="10"/>
  <c r="M125" i="10"/>
  <c r="N125" i="10" s="1"/>
  <c r="C125" i="10"/>
  <c r="M124" i="10"/>
  <c r="C124" i="10"/>
  <c r="AO122" i="10"/>
  <c r="AO300" i="10" s="1"/>
  <c r="AN122" i="10"/>
  <c r="AN300" i="10" s="1"/>
  <c r="AM122" i="10"/>
  <c r="AM300" i="10" s="1"/>
  <c r="AL122" i="10"/>
  <c r="AL300" i="10" s="1"/>
  <c r="AK122" i="10"/>
  <c r="AK300" i="10" s="1"/>
  <c r="AJ122" i="10"/>
  <c r="AJ300" i="10" s="1"/>
  <c r="AI122" i="10"/>
  <c r="AI300" i="10" s="1"/>
  <c r="AH122" i="10"/>
  <c r="AG122" i="10"/>
  <c r="AG300" i="10" s="1"/>
  <c r="AA122" i="10"/>
  <c r="AA300" i="10" s="1"/>
  <c r="Z122" i="10"/>
  <c r="Z300" i="10" s="1"/>
  <c r="Y122" i="10"/>
  <c r="Y300" i="10" s="1"/>
  <c r="X122" i="10"/>
  <c r="X300" i="10" s="1"/>
  <c r="W122" i="10"/>
  <c r="W300" i="10" s="1"/>
  <c r="V122" i="10"/>
  <c r="V300" i="10" s="1"/>
  <c r="U122" i="10"/>
  <c r="U300" i="10" s="1"/>
  <c r="T122" i="10"/>
  <c r="S122" i="10"/>
  <c r="S300" i="10" s="1"/>
  <c r="AO121" i="10"/>
  <c r="AO278" i="10" s="1"/>
  <c r="AN121" i="10"/>
  <c r="AN278" i="10" s="1"/>
  <c r="AM121" i="10"/>
  <c r="AM278" i="10" s="1"/>
  <c r="AL121" i="10"/>
  <c r="AL278" i="10" s="1"/>
  <c r="AK121" i="10"/>
  <c r="AK278" i="10" s="1"/>
  <c r="AJ121" i="10"/>
  <c r="AJ278" i="10" s="1"/>
  <c r="AI121" i="10"/>
  <c r="AI278" i="10" s="1"/>
  <c r="AH121" i="10"/>
  <c r="AH278" i="10" s="1"/>
  <c r="AG121" i="10"/>
  <c r="AA121" i="10"/>
  <c r="AA278" i="10" s="1"/>
  <c r="Z121" i="10"/>
  <c r="Z278" i="10" s="1"/>
  <c r="Y121" i="10"/>
  <c r="Y278" i="10" s="1"/>
  <c r="X121" i="10"/>
  <c r="X278" i="10" s="1"/>
  <c r="W121" i="10"/>
  <c r="W278" i="10" s="1"/>
  <c r="V121" i="10"/>
  <c r="V278" i="10" s="1"/>
  <c r="U121" i="10"/>
  <c r="U278" i="10" s="1"/>
  <c r="T121" i="10"/>
  <c r="T278" i="10" s="1"/>
  <c r="S121" i="10"/>
  <c r="O120" i="10"/>
  <c r="P120" i="10" s="1"/>
  <c r="M120" i="10"/>
  <c r="N120" i="10" s="1"/>
  <c r="C120" i="10"/>
  <c r="AO120" i="10"/>
  <c r="AO256" i="10" s="1"/>
  <c r="AN120" i="10"/>
  <c r="AN256" i="10" s="1"/>
  <c r="AM120" i="10"/>
  <c r="AM256" i="10" s="1"/>
  <c r="AL120" i="10"/>
  <c r="AL256" i="10" s="1"/>
  <c r="AK120" i="10"/>
  <c r="AK256" i="10" s="1"/>
  <c r="AJ120" i="10"/>
  <c r="AJ256" i="10" s="1"/>
  <c r="AI120" i="10"/>
  <c r="AI256" i="10" s="1"/>
  <c r="AH120" i="10"/>
  <c r="AG120" i="10"/>
  <c r="AG256" i="10" s="1"/>
  <c r="AA120" i="10"/>
  <c r="AA256" i="10" s="1"/>
  <c r="Z120" i="10"/>
  <c r="Z256" i="10" s="1"/>
  <c r="Y120" i="10"/>
  <c r="Y256" i="10" s="1"/>
  <c r="X120" i="10"/>
  <c r="X256" i="10" s="1"/>
  <c r="W120" i="10"/>
  <c r="W256" i="10" s="1"/>
  <c r="V120" i="10"/>
  <c r="V256" i="10" s="1"/>
  <c r="U120" i="10"/>
  <c r="U256" i="10" s="1"/>
  <c r="T120" i="10"/>
  <c r="S120" i="10"/>
  <c r="O119" i="10"/>
  <c r="P119" i="10" s="1"/>
  <c r="M119" i="10"/>
  <c r="N119" i="10" s="1"/>
  <c r="C119" i="10"/>
  <c r="AO119" i="10"/>
  <c r="AO234" i="10" s="1"/>
  <c r="AN119" i="10"/>
  <c r="AN234" i="10" s="1"/>
  <c r="AM119" i="10"/>
  <c r="AM234" i="10" s="1"/>
  <c r="AL119" i="10"/>
  <c r="AL234" i="10" s="1"/>
  <c r="AK119" i="10"/>
  <c r="AK234" i="10" s="1"/>
  <c r="AJ119" i="10"/>
  <c r="AJ234" i="10" s="1"/>
  <c r="AI119" i="10"/>
  <c r="AI234" i="10" s="1"/>
  <c r="AH119" i="10"/>
  <c r="AH234" i="10" s="1"/>
  <c r="AG119" i="10"/>
  <c r="AG234" i="10" s="1"/>
  <c r="AA119" i="10"/>
  <c r="AA234" i="10" s="1"/>
  <c r="Z119" i="10"/>
  <c r="Z234" i="10" s="1"/>
  <c r="Y119" i="10"/>
  <c r="Y234" i="10" s="1"/>
  <c r="X119" i="10"/>
  <c r="X234" i="10" s="1"/>
  <c r="W119" i="10"/>
  <c r="W234" i="10" s="1"/>
  <c r="V119" i="10"/>
  <c r="V234" i="10" s="1"/>
  <c r="U119" i="10"/>
  <c r="U234" i="10" s="1"/>
  <c r="T119" i="10"/>
  <c r="T234" i="10" s="1"/>
  <c r="S119" i="10"/>
  <c r="S234" i="10" s="1"/>
  <c r="O118" i="10"/>
  <c r="P118" i="10" s="1"/>
  <c r="M118" i="10"/>
  <c r="N118" i="10" s="1"/>
  <c r="C118" i="10"/>
  <c r="AO118" i="10"/>
  <c r="AO212" i="10" s="1"/>
  <c r="AN118" i="10"/>
  <c r="AN212" i="10" s="1"/>
  <c r="AM118" i="10"/>
  <c r="AM212" i="10" s="1"/>
  <c r="AL118" i="10"/>
  <c r="AL212" i="10" s="1"/>
  <c r="AK118" i="10"/>
  <c r="AK212" i="10" s="1"/>
  <c r="AJ118" i="10"/>
  <c r="AJ212" i="10" s="1"/>
  <c r="AI118" i="10"/>
  <c r="AI212" i="10" s="1"/>
  <c r="AH118" i="10"/>
  <c r="AH212" i="10" s="1"/>
  <c r="AG118" i="10"/>
  <c r="AG212" i="10" s="1"/>
  <c r="AA118" i="10"/>
  <c r="AA212" i="10" s="1"/>
  <c r="Z118" i="10"/>
  <c r="Z212" i="10" s="1"/>
  <c r="Y118" i="10"/>
  <c r="Y212" i="10" s="1"/>
  <c r="X118" i="10"/>
  <c r="X212" i="10" s="1"/>
  <c r="W118" i="10"/>
  <c r="W212" i="10" s="1"/>
  <c r="V118" i="10"/>
  <c r="V212" i="10" s="1"/>
  <c r="U118" i="10"/>
  <c r="U212" i="10" s="1"/>
  <c r="T118" i="10"/>
  <c r="T212" i="10" s="1"/>
  <c r="S118" i="10"/>
  <c r="S212" i="10" s="1"/>
  <c r="O117" i="10"/>
  <c r="P117" i="10" s="1"/>
  <c r="M117" i="10"/>
  <c r="N117" i="10" s="1"/>
  <c r="C117" i="10"/>
  <c r="AO117" i="10"/>
  <c r="AO190" i="10" s="1"/>
  <c r="AN117" i="10"/>
  <c r="AN190" i="10" s="1"/>
  <c r="AM117" i="10"/>
  <c r="AM190" i="10" s="1"/>
  <c r="AL117" i="10"/>
  <c r="AL190" i="10" s="1"/>
  <c r="AK117" i="10"/>
  <c r="AK190" i="10" s="1"/>
  <c r="AJ117" i="10"/>
  <c r="AJ190" i="10" s="1"/>
  <c r="AI117" i="10"/>
  <c r="AI190" i="10" s="1"/>
  <c r="AH117" i="10"/>
  <c r="AH190" i="10" s="1"/>
  <c r="AG117" i="10"/>
  <c r="AA117" i="10"/>
  <c r="AA190" i="10" s="1"/>
  <c r="Z117" i="10"/>
  <c r="Z190" i="10" s="1"/>
  <c r="Y117" i="10"/>
  <c r="Y190" i="10" s="1"/>
  <c r="X117" i="10"/>
  <c r="X190" i="10" s="1"/>
  <c r="W117" i="10"/>
  <c r="W190" i="10" s="1"/>
  <c r="V117" i="10"/>
  <c r="V190" i="10" s="1"/>
  <c r="U117" i="10"/>
  <c r="U190" i="10" s="1"/>
  <c r="T117" i="10"/>
  <c r="T190" i="10" s="1"/>
  <c r="S117" i="10"/>
  <c r="O116" i="10"/>
  <c r="P116" i="10" s="1"/>
  <c r="M116" i="10"/>
  <c r="N116" i="10" s="1"/>
  <c r="C116" i="10"/>
  <c r="AO116" i="10"/>
  <c r="AO168" i="10" s="1"/>
  <c r="AN116" i="10"/>
  <c r="AN168" i="10" s="1"/>
  <c r="AM116" i="10"/>
  <c r="AM168" i="10" s="1"/>
  <c r="AL116" i="10"/>
  <c r="AL168" i="10" s="1"/>
  <c r="AK116" i="10"/>
  <c r="AK168" i="10" s="1"/>
  <c r="AJ116" i="10"/>
  <c r="AJ168" i="10" s="1"/>
  <c r="AI116" i="10"/>
  <c r="AI168" i="10" s="1"/>
  <c r="AH116" i="10"/>
  <c r="AG116" i="10"/>
  <c r="AG168" i="10" s="1"/>
  <c r="AA116" i="10"/>
  <c r="AA168" i="10" s="1"/>
  <c r="Z116" i="10"/>
  <c r="Z168" i="10" s="1"/>
  <c r="Y116" i="10"/>
  <c r="Y168" i="10" s="1"/>
  <c r="X116" i="10"/>
  <c r="X168" i="10" s="1"/>
  <c r="W116" i="10"/>
  <c r="W168" i="10" s="1"/>
  <c r="V116" i="10"/>
  <c r="V168" i="10" s="1"/>
  <c r="U116" i="10"/>
  <c r="U168" i="10" s="1"/>
  <c r="T116" i="10"/>
  <c r="S116" i="10"/>
  <c r="S168" i="10" s="1"/>
  <c r="O115" i="10"/>
  <c r="P115" i="10" s="1"/>
  <c r="M115" i="10"/>
  <c r="N115" i="10" s="1"/>
  <c r="C115" i="10"/>
  <c r="AO115" i="10"/>
  <c r="AN115" i="10"/>
  <c r="AN146" i="10" s="1"/>
  <c r="AM115" i="10"/>
  <c r="AL115" i="10"/>
  <c r="AL146" i="10" s="1"/>
  <c r="AK115" i="10"/>
  <c r="AJ115" i="10"/>
  <c r="AJ146" i="10" s="1"/>
  <c r="AI115" i="10"/>
  <c r="AH115" i="10"/>
  <c r="AH146" i="10" s="1"/>
  <c r="AG115" i="10"/>
  <c r="AA115" i="10"/>
  <c r="Z115" i="10"/>
  <c r="Y115" i="10"/>
  <c r="X115" i="10"/>
  <c r="X146" i="10" s="1"/>
  <c r="W115" i="10"/>
  <c r="V115" i="10"/>
  <c r="U115" i="10"/>
  <c r="T115" i="10"/>
  <c r="T146" i="10" s="1"/>
  <c r="S115" i="10"/>
  <c r="O114" i="10"/>
  <c r="P114" i="10" s="1"/>
  <c r="M114" i="10"/>
  <c r="N114" i="10" s="1"/>
  <c r="C114" i="10"/>
  <c r="O113" i="10"/>
  <c r="M113" i="10"/>
  <c r="N113" i="10" s="1"/>
  <c r="C113" i="10"/>
  <c r="AT111" i="10"/>
  <c r="M109" i="10"/>
  <c r="N109" i="10" s="1"/>
  <c r="C109" i="10"/>
  <c r="M108" i="10"/>
  <c r="N108" i="10" s="1"/>
  <c r="C108" i="10"/>
  <c r="M107" i="10"/>
  <c r="N107" i="10" s="1"/>
  <c r="C107" i="10"/>
  <c r="M106" i="10"/>
  <c r="N106" i="10" s="1"/>
  <c r="C106" i="10"/>
  <c r="M105" i="10"/>
  <c r="N105" i="10" s="1"/>
  <c r="C105" i="10"/>
  <c r="M104" i="10"/>
  <c r="N104" i="10" s="1"/>
  <c r="C104" i="10"/>
  <c r="M103" i="10"/>
  <c r="N103" i="10" s="1"/>
  <c r="C103" i="10"/>
  <c r="M102" i="10"/>
  <c r="N102" i="10" s="1"/>
  <c r="C102" i="10"/>
  <c r="AO100" i="10"/>
  <c r="AO299" i="10" s="1"/>
  <c r="AN100" i="10"/>
  <c r="AN299" i="10" s="1"/>
  <c r="AM100" i="10"/>
  <c r="AM299" i="10" s="1"/>
  <c r="AL100" i="10"/>
  <c r="AL299" i="10" s="1"/>
  <c r="AK100" i="10"/>
  <c r="AK299" i="10" s="1"/>
  <c r="AJ100" i="10"/>
  <c r="AJ299" i="10" s="1"/>
  <c r="AI100" i="10"/>
  <c r="AI299" i="10" s="1"/>
  <c r="AH100" i="10"/>
  <c r="AH299" i="10" s="1"/>
  <c r="AG100" i="10"/>
  <c r="AG299" i="10" s="1"/>
  <c r="AA100" i="10"/>
  <c r="AA299" i="10" s="1"/>
  <c r="Z100" i="10"/>
  <c r="Z299" i="10" s="1"/>
  <c r="Y100" i="10"/>
  <c r="Y299" i="10" s="1"/>
  <c r="X100" i="10"/>
  <c r="X299" i="10" s="1"/>
  <c r="W100" i="10"/>
  <c r="W299" i="10" s="1"/>
  <c r="V100" i="10"/>
  <c r="V299" i="10" s="1"/>
  <c r="U100" i="10"/>
  <c r="U299" i="10" s="1"/>
  <c r="T100" i="10"/>
  <c r="T299" i="10" s="1"/>
  <c r="S100" i="10"/>
  <c r="S299" i="10" s="1"/>
  <c r="AO99" i="10"/>
  <c r="AO277" i="10" s="1"/>
  <c r="AN99" i="10"/>
  <c r="AN277" i="10" s="1"/>
  <c r="AM99" i="10"/>
  <c r="AM277" i="10" s="1"/>
  <c r="AL99" i="10"/>
  <c r="AL277" i="10" s="1"/>
  <c r="AK99" i="10"/>
  <c r="AK277" i="10" s="1"/>
  <c r="AJ99" i="10"/>
  <c r="AJ277" i="10" s="1"/>
  <c r="AI99" i="10"/>
  <c r="AI277" i="10" s="1"/>
  <c r="AH99" i="10"/>
  <c r="AH277" i="10" s="1"/>
  <c r="AG99" i="10"/>
  <c r="AA99" i="10"/>
  <c r="AA277" i="10" s="1"/>
  <c r="Z99" i="10"/>
  <c r="Z277" i="10" s="1"/>
  <c r="Y99" i="10"/>
  <c r="Y277" i="10" s="1"/>
  <c r="X99" i="10"/>
  <c r="X277" i="10" s="1"/>
  <c r="W99" i="10"/>
  <c r="W277" i="10" s="1"/>
  <c r="V99" i="10"/>
  <c r="V277" i="10" s="1"/>
  <c r="U99" i="10"/>
  <c r="U277" i="10" s="1"/>
  <c r="T99" i="10"/>
  <c r="T277" i="10" s="1"/>
  <c r="S99" i="10"/>
  <c r="O98" i="10"/>
  <c r="P98" i="10" s="1"/>
  <c r="M98" i="10"/>
  <c r="N98" i="10" s="1"/>
  <c r="C98" i="10"/>
  <c r="AO98" i="10"/>
  <c r="AO255" i="10" s="1"/>
  <c r="AN98" i="10"/>
  <c r="AN255" i="10" s="1"/>
  <c r="AM98" i="10"/>
  <c r="AM255" i="10" s="1"/>
  <c r="AL98" i="10"/>
  <c r="AL255" i="10" s="1"/>
  <c r="AK98" i="10"/>
  <c r="AK255" i="10" s="1"/>
  <c r="AJ98" i="10"/>
  <c r="AJ255" i="10" s="1"/>
  <c r="AI98" i="10"/>
  <c r="AI255" i="10" s="1"/>
  <c r="AH98" i="10"/>
  <c r="AG98" i="10"/>
  <c r="AG255" i="10" s="1"/>
  <c r="AA98" i="10"/>
  <c r="AA255" i="10" s="1"/>
  <c r="Z98" i="10"/>
  <c r="Z255" i="10" s="1"/>
  <c r="Y98" i="10"/>
  <c r="Y255" i="10" s="1"/>
  <c r="X98" i="10"/>
  <c r="X255" i="10" s="1"/>
  <c r="W98" i="10"/>
  <c r="W255" i="10" s="1"/>
  <c r="V98" i="10"/>
  <c r="V255" i="10" s="1"/>
  <c r="U98" i="10"/>
  <c r="U255" i="10" s="1"/>
  <c r="T98" i="10"/>
  <c r="S98" i="10"/>
  <c r="S255" i="10" s="1"/>
  <c r="O97" i="10"/>
  <c r="P97" i="10" s="1"/>
  <c r="M97" i="10"/>
  <c r="N97" i="10" s="1"/>
  <c r="C97" i="10"/>
  <c r="AO97" i="10"/>
  <c r="AO233" i="10" s="1"/>
  <c r="AN97" i="10"/>
  <c r="AN233" i="10" s="1"/>
  <c r="AM97" i="10"/>
  <c r="AM233" i="10" s="1"/>
  <c r="AL97" i="10"/>
  <c r="AL233" i="10" s="1"/>
  <c r="AK97" i="10"/>
  <c r="AK233" i="10" s="1"/>
  <c r="AJ97" i="10"/>
  <c r="AJ233" i="10" s="1"/>
  <c r="AI97" i="10"/>
  <c r="AI233" i="10" s="1"/>
  <c r="AH97" i="10"/>
  <c r="AH233" i="10" s="1"/>
  <c r="AG97" i="10"/>
  <c r="AG233" i="10" s="1"/>
  <c r="AA97" i="10"/>
  <c r="AA233" i="10" s="1"/>
  <c r="Z97" i="10"/>
  <c r="Z233" i="10" s="1"/>
  <c r="Y97" i="10"/>
  <c r="Y233" i="10" s="1"/>
  <c r="X97" i="10"/>
  <c r="X233" i="10" s="1"/>
  <c r="W97" i="10"/>
  <c r="W233" i="10" s="1"/>
  <c r="V97" i="10"/>
  <c r="V233" i="10" s="1"/>
  <c r="U97" i="10"/>
  <c r="U233" i="10" s="1"/>
  <c r="T97" i="10"/>
  <c r="T233" i="10" s="1"/>
  <c r="S97" i="10"/>
  <c r="S233" i="10" s="1"/>
  <c r="O96" i="10"/>
  <c r="P96" i="10" s="1"/>
  <c r="M96" i="10"/>
  <c r="N96" i="10" s="1"/>
  <c r="C96" i="10"/>
  <c r="AO96" i="10"/>
  <c r="AO211" i="10" s="1"/>
  <c r="AN96" i="10"/>
  <c r="AN211" i="10" s="1"/>
  <c r="AM96" i="10"/>
  <c r="AM211" i="10" s="1"/>
  <c r="AL96" i="10"/>
  <c r="AL211" i="10" s="1"/>
  <c r="AK96" i="10"/>
  <c r="AK211" i="10" s="1"/>
  <c r="AJ96" i="10"/>
  <c r="AJ211" i="10" s="1"/>
  <c r="AI96" i="10"/>
  <c r="AI211" i="10" s="1"/>
  <c r="AH96" i="10"/>
  <c r="AH211" i="10" s="1"/>
  <c r="AG96" i="10"/>
  <c r="AG211" i="10" s="1"/>
  <c r="AA96" i="10"/>
  <c r="AA211" i="10" s="1"/>
  <c r="Z96" i="10"/>
  <c r="Z211" i="10" s="1"/>
  <c r="Y96" i="10"/>
  <c r="Y211" i="10" s="1"/>
  <c r="X96" i="10"/>
  <c r="X211" i="10" s="1"/>
  <c r="W96" i="10"/>
  <c r="W211" i="10" s="1"/>
  <c r="V96" i="10"/>
  <c r="V211" i="10" s="1"/>
  <c r="U96" i="10"/>
  <c r="U211" i="10" s="1"/>
  <c r="T96" i="10"/>
  <c r="T211" i="10" s="1"/>
  <c r="S96" i="10"/>
  <c r="S211" i="10" s="1"/>
  <c r="O95" i="10"/>
  <c r="P95" i="10" s="1"/>
  <c r="M95" i="10"/>
  <c r="N95" i="10" s="1"/>
  <c r="C95" i="10"/>
  <c r="AO95" i="10"/>
  <c r="AO189" i="10" s="1"/>
  <c r="AN95" i="10"/>
  <c r="AN189" i="10" s="1"/>
  <c r="AM95" i="10"/>
  <c r="AM189" i="10" s="1"/>
  <c r="AL95" i="10"/>
  <c r="AL189" i="10" s="1"/>
  <c r="AK95" i="10"/>
  <c r="AK189" i="10" s="1"/>
  <c r="AJ95" i="10"/>
  <c r="AJ189" i="10" s="1"/>
  <c r="AI95" i="10"/>
  <c r="AI189" i="10" s="1"/>
  <c r="AH95" i="10"/>
  <c r="AH189" i="10" s="1"/>
  <c r="AG95" i="10"/>
  <c r="AA95" i="10"/>
  <c r="AA189" i="10" s="1"/>
  <c r="Z95" i="10"/>
  <c r="Z189" i="10" s="1"/>
  <c r="Y95" i="10"/>
  <c r="Y189" i="10" s="1"/>
  <c r="X95" i="10"/>
  <c r="X189" i="10" s="1"/>
  <c r="W95" i="10"/>
  <c r="W189" i="10" s="1"/>
  <c r="V95" i="10"/>
  <c r="V189" i="10" s="1"/>
  <c r="U95" i="10"/>
  <c r="U189" i="10" s="1"/>
  <c r="T95" i="10"/>
  <c r="T189" i="10" s="1"/>
  <c r="S95" i="10"/>
  <c r="O94" i="10"/>
  <c r="P94" i="10" s="1"/>
  <c r="M94" i="10"/>
  <c r="N94" i="10" s="1"/>
  <c r="C94" i="10"/>
  <c r="AO94" i="10"/>
  <c r="AO167" i="10" s="1"/>
  <c r="AN94" i="10"/>
  <c r="AN167" i="10" s="1"/>
  <c r="AM94" i="10"/>
  <c r="AM167" i="10" s="1"/>
  <c r="AL94" i="10"/>
  <c r="AL167" i="10" s="1"/>
  <c r="AK94" i="10"/>
  <c r="AK167" i="10" s="1"/>
  <c r="AJ94" i="10"/>
  <c r="AJ167" i="10" s="1"/>
  <c r="AI94" i="10"/>
  <c r="AI167" i="10" s="1"/>
  <c r="AH94" i="10"/>
  <c r="AG94" i="10"/>
  <c r="AG167" i="10" s="1"/>
  <c r="AA94" i="10"/>
  <c r="AA167" i="10" s="1"/>
  <c r="Z94" i="10"/>
  <c r="Z167" i="10" s="1"/>
  <c r="Y94" i="10"/>
  <c r="Y167" i="10" s="1"/>
  <c r="X94" i="10"/>
  <c r="X167" i="10" s="1"/>
  <c r="W94" i="10"/>
  <c r="W167" i="10" s="1"/>
  <c r="V94" i="10"/>
  <c r="V167" i="10" s="1"/>
  <c r="U94" i="10"/>
  <c r="U167" i="10" s="1"/>
  <c r="T94" i="10"/>
  <c r="S94" i="10"/>
  <c r="S167" i="10" s="1"/>
  <c r="O93" i="10"/>
  <c r="P93" i="10" s="1"/>
  <c r="M93" i="10"/>
  <c r="N93" i="10" s="1"/>
  <c r="C93" i="10"/>
  <c r="AO93" i="10"/>
  <c r="AN93" i="10"/>
  <c r="AN145" i="10" s="1"/>
  <c r="AM93" i="10"/>
  <c r="AM145" i="10" s="1"/>
  <c r="AL93" i="10"/>
  <c r="AL145" i="10" s="1"/>
  <c r="AK93" i="10"/>
  <c r="AJ93" i="10"/>
  <c r="AJ145" i="10" s="1"/>
  <c r="AI93" i="10"/>
  <c r="AI145" i="10" s="1"/>
  <c r="AH93" i="10"/>
  <c r="AH145" i="10" s="1"/>
  <c r="AG93" i="10"/>
  <c r="AA93" i="10"/>
  <c r="Z93" i="10"/>
  <c r="Z145" i="10" s="1"/>
  <c r="Y93" i="10"/>
  <c r="Y145" i="10" s="1"/>
  <c r="X93" i="10"/>
  <c r="X145" i="10" s="1"/>
  <c r="W93" i="10"/>
  <c r="V93" i="10"/>
  <c r="U93" i="10"/>
  <c r="U145" i="10" s="1"/>
  <c r="T93" i="10"/>
  <c r="T145" i="10" s="1"/>
  <c r="S93" i="10"/>
  <c r="O92" i="10"/>
  <c r="P92" i="10" s="1"/>
  <c r="M92" i="10"/>
  <c r="N92" i="10" s="1"/>
  <c r="C92" i="10"/>
  <c r="O91" i="10"/>
  <c r="M91" i="10"/>
  <c r="N91" i="10" s="1"/>
  <c r="C91" i="10"/>
  <c r="AT89" i="10"/>
  <c r="M87" i="10"/>
  <c r="N87" i="10" s="1"/>
  <c r="C87" i="10"/>
  <c r="M86" i="10"/>
  <c r="N86" i="10" s="1"/>
  <c r="C86" i="10"/>
  <c r="M85" i="10"/>
  <c r="N85" i="10" s="1"/>
  <c r="C85" i="10"/>
  <c r="M84" i="10"/>
  <c r="N84" i="10" s="1"/>
  <c r="C84" i="10"/>
  <c r="M83" i="10"/>
  <c r="N83" i="10" s="1"/>
  <c r="C83" i="10"/>
  <c r="M82" i="10"/>
  <c r="N82" i="10" s="1"/>
  <c r="C82" i="10"/>
  <c r="M81" i="10"/>
  <c r="N81" i="10" s="1"/>
  <c r="C81" i="10"/>
  <c r="M80" i="10"/>
  <c r="C80" i="10"/>
  <c r="AO78" i="10"/>
  <c r="AO298" i="10" s="1"/>
  <c r="AN78" i="10"/>
  <c r="AN298" i="10" s="1"/>
  <c r="AM78" i="10"/>
  <c r="AM298" i="10" s="1"/>
  <c r="AL78" i="10"/>
  <c r="AL298" i="10" s="1"/>
  <c r="AK78" i="10"/>
  <c r="AK298" i="10" s="1"/>
  <c r="AJ78" i="10"/>
  <c r="AJ298" i="10" s="1"/>
  <c r="AI78" i="10"/>
  <c r="AI298" i="10" s="1"/>
  <c r="AH78" i="10"/>
  <c r="AH298" i="10" s="1"/>
  <c r="AG78" i="10"/>
  <c r="AG298" i="10" s="1"/>
  <c r="AA78" i="10"/>
  <c r="AA298" i="10" s="1"/>
  <c r="Z78" i="10"/>
  <c r="Z298" i="10" s="1"/>
  <c r="Y78" i="10"/>
  <c r="Y298" i="10" s="1"/>
  <c r="X78" i="10"/>
  <c r="X298" i="10" s="1"/>
  <c r="W78" i="10"/>
  <c r="W298" i="10" s="1"/>
  <c r="V78" i="10"/>
  <c r="V298" i="10" s="1"/>
  <c r="U78" i="10"/>
  <c r="U298" i="10" s="1"/>
  <c r="T78" i="10"/>
  <c r="T298" i="10" s="1"/>
  <c r="S78" i="10"/>
  <c r="S298" i="10" s="1"/>
  <c r="AO77" i="10"/>
  <c r="AO276" i="10" s="1"/>
  <c r="AN77" i="10"/>
  <c r="AN276" i="10" s="1"/>
  <c r="AM77" i="10"/>
  <c r="AM276" i="10" s="1"/>
  <c r="AL77" i="10"/>
  <c r="AL276" i="10" s="1"/>
  <c r="AK77" i="10"/>
  <c r="AK276" i="10" s="1"/>
  <c r="AJ77" i="10"/>
  <c r="AJ276" i="10" s="1"/>
  <c r="AI77" i="10"/>
  <c r="AI276" i="10" s="1"/>
  <c r="AH77" i="10"/>
  <c r="AH276" i="10" s="1"/>
  <c r="AG77" i="10"/>
  <c r="AG276" i="10" s="1"/>
  <c r="AA77" i="10"/>
  <c r="AA276" i="10" s="1"/>
  <c r="Z77" i="10"/>
  <c r="Z276" i="10" s="1"/>
  <c r="Y77" i="10"/>
  <c r="Y276" i="10" s="1"/>
  <c r="X77" i="10"/>
  <c r="X276" i="10" s="1"/>
  <c r="W77" i="10"/>
  <c r="W276" i="10" s="1"/>
  <c r="V77" i="10"/>
  <c r="V276" i="10" s="1"/>
  <c r="U77" i="10"/>
  <c r="U276" i="10" s="1"/>
  <c r="T77" i="10"/>
  <c r="T276" i="10" s="1"/>
  <c r="S77" i="10"/>
  <c r="S276" i="10" s="1"/>
  <c r="O76" i="10"/>
  <c r="P76" i="10" s="1"/>
  <c r="M76" i="10"/>
  <c r="N76" i="10" s="1"/>
  <c r="C76" i="10"/>
  <c r="AO76" i="10"/>
  <c r="AO254" i="10" s="1"/>
  <c r="AN76" i="10"/>
  <c r="AN254" i="10" s="1"/>
  <c r="AM76" i="10"/>
  <c r="AM254" i="10" s="1"/>
  <c r="AL76" i="10"/>
  <c r="AL254" i="10" s="1"/>
  <c r="AK76" i="10"/>
  <c r="AK254" i="10" s="1"/>
  <c r="AJ76" i="10"/>
  <c r="AJ254" i="10" s="1"/>
  <c r="AI76" i="10"/>
  <c r="AI254" i="10" s="1"/>
  <c r="AH76" i="10"/>
  <c r="AH254" i="10" s="1"/>
  <c r="AG76" i="10"/>
  <c r="AG254" i="10" s="1"/>
  <c r="AA76" i="10"/>
  <c r="AA254" i="10" s="1"/>
  <c r="Z76" i="10"/>
  <c r="Z254" i="10" s="1"/>
  <c r="Y76" i="10"/>
  <c r="Y254" i="10" s="1"/>
  <c r="X76" i="10"/>
  <c r="X254" i="10" s="1"/>
  <c r="W76" i="10"/>
  <c r="W254" i="10" s="1"/>
  <c r="V76" i="10"/>
  <c r="V254" i="10" s="1"/>
  <c r="U76" i="10"/>
  <c r="U254" i="10" s="1"/>
  <c r="T76" i="10"/>
  <c r="T254" i="10" s="1"/>
  <c r="S76" i="10"/>
  <c r="S254" i="10" s="1"/>
  <c r="O75" i="10"/>
  <c r="P75" i="10" s="1"/>
  <c r="M75" i="10"/>
  <c r="N75" i="10" s="1"/>
  <c r="C75" i="10"/>
  <c r="AO75" i="10"/>
  <c r="AO232" i="10" s="1"/>
  <c r="AN75" i="10"/>
  <c r="AN232" i="10" s="1"/>
  <c r="AM75" i="10"/>
  <c r="AM232" i="10" s="1"/>
  <c r="AL75" i="10"/>
  <c r="AL232" i="10" s="1"/>
  <c r="AK75" i="10"/>
  <c r="AK232" i="10" s="1"/>
  <c r="AJ75" i="10"/>
  <c r="AJ232" i="10" s="1"/>
  <c r="AI75" i="10"/>
  <c r="AI232" i="10" s="1"/>
  <c r="AH75" i="10"/>
  <c r="AH232" i="10" s="1"/>
  <c r="AG75" i="10"/>
  <c r="AG232" i="10" s="1"/>
  <c r="AA75" i="10"/>
  <c r="AA232" i="10" s="1"/>
  <c r="Z75" i="10"/>
  <c r="Z232" i="10" s="1"/>
  <c r="Y75" i="10"/>
  <c r="Y232" i="10" s="1"/>
  <c r="X75" i="10"/>
  <c r="X232" i="10" s="1"/>
  <c r="W75" i="10"/>
  <c r="W232" i="10" s="1"/>
  <c r="V75" i="10"/>
  <c r="V232" i="10" s="1"/>
  <c r="U75" i="10"/>
  <c r="U232" i="10" s="1"/>
  <c r="T75" i="10"/>
  <c r="T232" i="10" s="1"/>
  <c r="S75" i="10"/>
  <c r="S232" i="10" s="1"/>
  <c r="O74" i="10"/>
  <c r="P74" i="10" s="1"/>
  <c r="M74" i="10"/>
  <c r="N74" i="10" s="1"/>
  <c r="C74" i="10"/>
  <c r="AO74" i="10"/>
  <c r="AO210" i="10" s="1"/>
  <c r="AN74" i="10"/>
  <c r="AN210" i="10" s="1"/>
  <c r="AM74" i="10"/>
  <c r="AM210" i="10" s="1"/>
  <c r="AL74" i="10"/>
  <c r="AL210" i="10" s="1"/>
  <c r="AK74" i="10"/>
  <c r="AK210" i="10" s="1"/>
  <c r="AJ74" i="10"/>
  <c r="AJ210" i="10" s="1"/>
  <c r="AI74" i="10"/>
  <c r="AI210" i="10" s="1"/>
  <c r="AH74" i="10"/>
  <c r="AH210" i="10" s="1"/>
  <c r="AG74" i="10"/>
  <c r="AG210" i="10" s="1"/>
  <c r="AA74" i="10"/>
  <c r="AA210" i="10" s="1"/>
  <c r="Z74" i="10"/>
  <c r="Z210" i="10" s="1"/>
  <c r="Y74" i="10"/>
  <c r="Y210" i="10" s="1"/>
  <c r="X74" i="10"/>
  <c r="X210" i="10" s="1"/>
  <c r="W74" i="10"/>
  <c r="W210" i="10" s="1"/>
  <c r="V74" i="10"/>
  <c r="V210" i="10" s="1"/>
  <c r="U74" i="10"/>
  <c r="U210" i="10" s="1"/>
  <c r="T74" i="10"/>
  <c r="T210" i="10" s="1"/>
  <c r="S74" i="10"/>
  <c r="S210" i="10" s="1"/>
  <c r="O73" i="10"/>
  <c r="P73" i="10" s="1"/>
  <c r="M73" i="10"/>
  <c r="N73" i="10" s="1"/>
  <c r="C73" i="10"/>
  <c r="AO73" i="10"/>
  <c r="AO188" i="10" s="1"/>
  <c r="AN73" i="10"/>
  <c r="AN188" i="10" s="1"/>
  <c r="AM73" i="10"/>
  <c r="AM188" i="10" s="1"/>
  <c r="AL73" i="10"/>
  <c r="AL188" i="10" s="1"/>
  <c r="AK73" i="10"/>
  <c r="AK188" i="10" s="1"/>
  <c r="AJ73" i="10"/>
  <c r="AJ188" i="10" s="1"/>
  <c r="AI73" i="10"/>
  <c r="AI188" i="10" s="1"/>
  <c r="AH73" i="10"/>
  <c r="AH188" i="10" s="1"/>
  <c r="AG73" i="10"/>
  <c r="AG188" i="10" s="1"/>
  <c r="AA73" i="10"/>
  <c r="AA188" i="10" s="1"/>
  <c r="Z73" i="10"/>
  <c r="Y73" i="10"/>
  <c r="Y188" i="10" s="1"/>
  <c r="X73" i="10"/>
  <c r="X188" i="10" s="1"/>
  <c r="W73" i="10"/>
  <c r="W188" i="10" s="1"/>
  <c r="V73" i="10"/>
  <c r="V188" i="10" s="1"/>
  <c r="U73" i="10"/>
  <c r="U188" i="10" s="1"/>
  <c r="T73" i="10"/>
  <c r="T188" i="10" s="1"/>
  <c r="S73" i="10"/>
  <c r="S188" i="10" s="1"/>
  <c r="O72" i="10"/>
  <c r="P72" i="10" s="1"/>
  <c r="M72" i="10"/>
  <c r="N72" i="10" s="1"/>
  <c r="C72" i="10"/>
  <c r="AO72" i="10"/>
  <c r="AO166" i="10" s="1"/>
  <c r="AN72" i="10"/>
  <c r="AN166" i="10" s="1"/>
  <c r="AM72" i="10"/>
  <c r="AM166" i="10" s="1"/>
  <c r="AL72" i="10"/>
  <c r="AL166" i="10" s="1"/>
  <c r="AK72" i="10"/>
  <c r="AK166" i="10" s="1"/>
  <c r="AJ72" i="10"/>
  <c r="AJ166" i="10" s="1"/>
  <c r="AI72" i="10"/>
  <c r="AI166" i="10" s="1"/>
  <c r="AH72" i="10"/>
  <c r="AH166" i="10" s="1"/>
  <c r="AG72" i="10"/>
  <c r="AG166" i="10" s="1"/>
  <c r="AA72" i="10"/>
  <c r="AA166" i="10" s="1"/>
  <c r="Z72" i="10"/>
  <c r="Z166" i="10" s="1"/>
  <c r="Y72" i="10"/>
  <c r="Y166" i="10" s="1"/>
  <c r="X72" i="10"/>
  <c r="X166" i="10" s="1"/>
  <c r="W72" i="10"/>
  <c r="W166" i="10" s="1"/>
  <c r="V72" i="10"/>
  <c r="U72" i="10"/>
  <c r="U166" i="10" s="1"/>
  <c r="T72" i="10"/>
  <c r="T166" i="10" s="1"/>
  <c r="S72" i="10"/>
  <c r="S166" i="10" s="1"/>
  <c r="O71" i="10"/>
  <c r="P71" i="10" s="1"/>
  <c r="M71" i="10"/>
  <c r="N71" i="10" s="1"/>
  <c r="C71" i="10"/>
  <c r="AO71" i="10"/>
  <c r="AO144" i="10" s="1"/>
  <c r="AN71" i="10"/>
  <c r="AN144" i="10" s="1"/>
  <c r="AM71" i="10"/>
  <c r="AM144" i="10" s="1"/>
  <c r="AL71" i="10"/>
  <c r="AL144" i="10" s="1"/>
  <c r="AK71" i="10"/>
  <c r="AK144" i="10" s="1"/>
  <c r="AJ71" i="10"/>
  <c r="AJ144" i="10" s="1"/>
  <c r="AI71" i="10"/>
  <c r="AI144" i="10" s="1"/>
  <c r="AH71" i="10"/>
  <c r="AH144" i="10" s="1"/>
  <c r="AG71" i="10"/>
  <c r="AG144" i="10" s="1"/>
  <c r="AA71" i="10"/>
  <c r="AA144" i="10" s="1"/>
  <c r="Z71" i="10"/>
  <c r="Y71" i="10"/>
  <c r="Y144" i="10" s="1"/>
  <c r="X71" i="10"/>
  <c r="X144" i="10" s="1"/>
  <c r="W71" i="10"/>
  <c r="W144" i="10" s="1"/>
  <c r="V71" i="10"/>
  <c r="V144" i="10" s="1"/>
  <c r="U71" i="10"/>
  <c r="U144" i="10" s="1"/>
  <c r="T71" i="10"/>
  <c r="T144" i="10" s="1"/>
  <c r="S71" i="10"/>
  <c r="S144" i="10" s="1"/>
  <c r="O70" i="10"/>
  <c r="P70" i="10" s="1"/>
  <c r="M70" i="10"/>
  <c r="N70" i="10" s="1"/>
  <c r="C70" i="10"/>
  <c r="O69" i="10"/>
  <c r="M69" i="10"/>
  <c r="N69" i="10" s="1"/>
  <c r="C69" i="10"/>
  <c r="AT67" i="10"/>
  <c r="M65" i="10"/>
  <c r="N65" i="10" s="1"/>
  <c r="C65" i="10"/>
  <c r="M64" i="10"/>
  <c r="N64" i="10" s="1"/>
  <c r="C64" i="10"/>
  <c r="M63" i="10"/>
  <c r="N63" i="10" s="1"/>
  <c r="C63" i="10"/>
  <c r="M62" i="10"/>
  <c r="N62" i="10" s="1"/>
  <c r="C62" i="10"/>
  <c r="M61" i="10"/>
  <c r="N61" i="10" s="1"/>
  <c r="C61" i="10"/>
  <c r="M60" i="10"/>
  <c r="N60" i="10" s="1"/>
  <c r="C60" i="10"/>
  <c r="M59" i="10"/>
  <c r="N59" i="10" s="1"/>
  <c r="C59" i="10"/>
  <c r="M58" i="10"/>
  <c r="C58" i="10"/>
  <c r="AO56" i="10"/>
  <c r="AO293" i="10" s="1"/>
  <c r="AN56" i="10"/>
  <c r="AN293" i="10" s="1"/>
  <c r="AM56" i="10"/>
  <c r="AM293" i="10" s="1"/>
  <c r="AL56" i="10"/>
  <c r="AL293" i="10" s="1"/>
  <c r="AK56" i="10"/>
  <c r="AK293" i="10" s="1"/>
  <c r="AJ56" i="10"/>
  <c r="AJ293" i="10" s="1"/>
  <c r="AI56" i="10"/>
  <c r="AI293" i="10" s="1"/>
  <c r="AH56" i="10"/>
  <c r="AH293" i="10" s="1"/>
  <c r="AG56" i="10"/>
  <c r="AG293" i="10" s="1"/>
  <c r="AA56" i="10"/>
  <c r="AA293" i="10" s="1"/>
  <c r="Z56" i="10"/>
  <c r="Z293" i="10" s="1"/>
  <c r="Y56" i="10"/>
  <c r="Y293" i="10" s="1"/>
  <c r="X56" i="10"/>
  <c r="X293" i="10" s="1"/>
  <c r="W56" i="10"/>
  <c r="W293" i="10" s="1"/>
  <c r="V56" i="10"/>
  <c r="V293" i="10" s="1"/>
  <c r="U56" i="10"/>
  <c r="U293" i="10" s="1"/>
  <c r="T56" i="10"/>
  <c r="T293" i="10" s="1"/>
  <c r="S56" i="10"/>
  <c r="S293" i="10" s="1"/>
  <c r="AO55" i="10"/>
  <c r="AO271" i="10" s="1"/>
  <c r="AN55" i="10"/>
  <c r="AN271" i="10" s="1"/>
  <c r="AM55" i="10"/>
  <c r="AM271" i="10" s="1"/>
  <c r="AL55" i="10"/>
  <c r="AL271" i="10" s="1"/>
  <c r="AK55" i="10"/>
  <c r="AK271" i="10" s="1"/>
  <c r="AJ55" i="10"/>
  <c r="AJ271" i="10" s="1"/>
  <c r="AI55" i="10"/>
  <c r="AI271" i="10" s="1"/>
  <c r="AH55" i="10"/>
  <c r="AH271" i="10" s="1"/>
  <c r="AG55" i="10"/>
  <c r="AG271" i="10" s="1"/>
  <c r="AA55" i="10"/>
  <c r="AA271" i="10" s="1"/>
  <c r="Z55" i="10"/>
  <c r="Z271" i="10" s="1"/>
  <c r="Y55" i="10"/>
  <c r="Y271" i="10" s="1"/>
  <c r="X55" i="10"/>
  <c r="X271" i="10" s="1"/>
  <c r="W55" i="10"/>
  <c r="W271" i="10" s="1"/>
  <c r="V55" i="10"/>
  <c r="V271" i="10" s="1"/>
  <c r="U55" i="10"/>
  <c r="U271" i="10" s="1"/>
  <c r="T55" i="10"/>
  <c r="T271" i="10" s="1"/>
  <c r="S55" i="10"/>
  <c r="S271" i="10" s="1"/>
  <c r="O54" i="10"/>
  <c r="P54" i="10" s="1"/>
  <c r="M54" i="10"/>
  <c r="N54" i="10" s="1"/>
  <c r="C54" i="10"/>
  <c r="AO54" i="10"/>
  <c r="AO249" i="10" s="1"/>
  <c r="AN54" i="10"/>
  <c r="AN249" i="10" s="1"/>
  <c r="AM54" i="10"/>
  <c r="AM249" i="10" s="1"/>
  <c r="AL54" i="10"/>
  <c r="AL249" i="10" s="1"/>
  <c r="AK54" i="10"/>
  <c r="AK249" i="10" s="1"/>
  <c r="AJ54" i="10"/>
  <c r="AJ249" i="10" s="1"/>
  <c r="AI54" i="10"/>
  <c r="AI249" i="10" s="1"/>
  <c r="AH54" i="10"/>
  <c r="AH249" i="10" s="1"/>
  <c r="AG54" i="10"/>
  <c r="AG249" i="10" s="1"/>
  <c r="AA54" i="10"/>
  <c r="AA249" i="10" s="1"/>
  <c r="Z54" i="10"/>
  <c r="Z249" i="10" s="1"/>
  <c r="Y54" i="10"/>
  <c r="Y249" i="10" s="1"/>
  <c r="X54" i="10"/>
  <c r="W54" i="10"/>
  <c r="W249" i="10" s="1"/>
  <c r="V54" i="10"/>
  <c r="V249" i="10" s="1"/>
  <c r="U54" i="10"/>
  <c r="U249" i="10" s="1"/>
  <c r="T54" i="10"/>
  <c r="T249" i="10" s="1"/>
  <c r="S54" i="10"/>
  <c r="S249" i="10" s="1"/>
  <c r="O53" i="10"/>
  <c r="P53" i="10" s="1"/>
  <c r="M53" i="10"/>
  <c r="N53" i="10" s="1"/>
  <c r="C53" i="10"/>
  <c r="AO53" i="10"/>
  <c r="AO227" i="10" s="1"/>
  <c r="AN53" i="10"/>
  <c r="AN227" i="10" s="1"/>
  <c r="AM53" i="10"/>
  <c r="AM227" i="10" s="1"/>
  <c r="AL53" i="10"/>
  <c r="AL227" i="10" s="1"/>
  <c r="AK53" i="10"/>
  <c r="AK227" i="10" s="1"/>
  <c r="AJ53" i="10"/>
  <c r="AJ227" i="10" s="1"/>
  <c r="AI53" i="10"/>
  <c r="AI227" i="10" s="1"/>
  <c r="AH53" i="10"/>
  <c r="AH227" i="10" s="1"/>
  <c r="AG53" i="10"/>
  <c r="AG227" i="10" s="1"/>
  <c r="AA53" i="10"/>
  <c r="AA227" i="10" s="1"/>
  <c r="Z53" i="10"/>
  <c r="Z227" i="10" s="1"/>
  <c r="Y53" i="10"/>
  <c r="Y227" i="10" s="1"/>
  <c r="X53" i="10"/>
  <c r="X227" i="10" s="1"/>
  <c r="W53" i="10"/>
  <c r="W227" i="10" s="1"/>
  <c r="V53" i="10"/>
  <c r="V227" i="10" s="1"/>
  <c r="U53" i="10"/>
  <c r="U227" i="10" s="1"/>
  <c r="T53" i="10"/>
  <c r="T227" i="10" s="1"/>
  <c r="S53" i="10"/>
  <c r="S227" i="10" s="1"/>
  <c r="O52" i="10"/>
  <c r="P52" i="10" s="1"/>
  <c r="M52" i="10"/>
  <c r="N52" i="10" s="1"/>
  <c r="C52" i="10"/>
  <c r="AO52" i="10"/>
  <c r="AO205" i="10" s="1"/>
  <c r="AN52" i="10"/>
  <c r="AN205" i="10" s="1"/>
  <c r="AM52" i="10"/>
  <c r="AM205" i="10" s="1"/>
  <c r="AL52" i="10"/>
  <c r="AL205" i="10" s="1"/>
  <c r="AK52" i="10"/>
  <c r="AK205" i="10" s="1"/>
  <c r="AJ52" i="10"/>
  <c r="AJ205" i="10" s="1"/>
  <c r="AI52" i="10"/>
  <c r="AI205" i="10" s="1"/>
  <c r="AH52" i="10"/>
  <c r="AH205" i="10" s="1"/>
  <c r="AG52" i="10"/>
  <c r="AG205" i="10" s="1"/>
  <c r="AA52" i="10"/>
  <c r="AA205" i="10" s="1"/>
  <c r="Z52" i="10"/>
  <c r="Z205" i="10" s="1"/>
  <c r="Y52" i="10"/>
  <c r="Y205" i="10" s="1"/>
  <c r="X52" i="10"/>
  <c r="X205" i="10" s="1"/>
  <c r="W52" i="10"/>
  <c r="W205" i="10" s="1"/>
  <c r="V52" i="10"/>
  <c r="V205" i="10" s="1"/>
  <c r="U52" i="10"/>
  <c r="U205" i="10" s="1"/>
  <c r="T52" i="10"/>
  <c r="T205" i="10" s="1"/>
  <c r="S52" i="10"/>
  <c r="S205" i="10" s="1"/>
  <c r="O51" i="10"/>
  <c r="P51" i="10" s="1"/>
  <c r="M51" i="10"/>
  <c r="N51" i="10" s="1"/>
  <c r="C51" i="10"/>
  <c r="AO51" i="10"/>
  <c r="AO183" i="10" s="1"/>
  <c r="AN51" i="10"/>
  <c r="AN183" i="10" s="1"/>
  <c r="AM51" i="10"/>
  <c r="AM183" i="10" s="1"/>
  <c r="AL51" i="10"/>
  <c r="AL183" i="10" s="1"/>
  <c r="AK51" i="10"/>
  <c r="AK183" i="10" s="1"/>
  <c r="AJ51" i="10"/>
  <c r="AJ183" i="10" s="1"/>
  <c r="AI51" i="10"/>
  <c r="AI183" i="10" s="1"/>
  <c r="AH51" i="10"/>
  <c r="AH183" i="10" s="1"/>
  <c r="AG51" i="10"/>
  <c r="AG183" i="10" s="1"/>
  <c r="AA51" i="10"/>
  <c r="Z51" i="10"/>
  <c r="Z183" i="10" s="1"/>
  <c r="Y51" i="10"/>
  <c r="Y183" i="10" s="1"/>
  <c r="X51" i="10"/>
  <c r="X183" i="10" s="1"/>
  <c r="W51" i="10"/>
  <c r="W183" i="10" s="1"/>
  <c r="V51" i="10"/>
  <c r="V183" i="10" s="1"/>
  <c r="U51" i="10"/>
  <c r="U183" i="10" s="1"/>
  <c r="T51" i="10"/>
  <c r="T183" i="10" s="1"/>
  <c r="S51" i="10"/>
  <c r="S183" i="10" s="1"/>
  <c r="O50" i="10"/>
  <c r="P50" i="10" s="1"/>
  <c r="M50" i="10"/>
  <c r="N50" i="10" s="1"/>
  <c r="C50" i="10"/>
  <c r="AO50" i="10"/>
  <c r="AO161" i="10" s="1"/>
  <c r="AN50" i="10"/>
  <c r="AN161" i="10" s="1"/>
  <c r="AM50" i="10"/>
  <c r="AM161" i="10" s="1"/>
  <c r="AL50" i="10"/>
  <c r="AL161" i="10" s="1"/>
  <c r="AK50" i="10"/>
  <c r="AK161" i="10" s="1"/>
  <c r="AJ50" i="10"/>
  <c r="AJ161" i="10" s="1"/>
  <c r="AI50" i="10"/>
  <c r="AI161" i="10" s="1"/>
  <c r="AH50" i="10"/>
  <c r="AH161" i="10" s="1"/>
  <c r="AG50" i="10"/>
  <c r="AG161" i="10" s="1"/>
  <c r="AA50" i="10"/>
  <c r="AA161" i="10" s="1"/>
  <c r="Z50" i="10"/>
  <c r="Z161" i="10" s="1"/>
  <c r="Y50" i="10"/>
  <c r="Y161" i="10" s="1"/>
  <c r="X50" i="10"/>
  <c r="X161" i="10" s="1"/>
  <c r="W50" i="10"/>
  <c r="V50" i="10"/>
  <c r="V161" i="10" s="1"/>
  <c r="U50" i="10"/>
  <c r="U161" i="10" s="1"/>
  <c r="T50" i="10"/>
  <c r="T161" i="10" s="1"/>
  <c r="S50" i="10"/>
  <c r="S161" i="10" s="1"/>
  <c r="O49" i="10"/>
  <c r="P49" i="10" s="1"/>
  <c r="M49" i="10"/>
  <c r="N49" i="10" s="1"/>
  <c r="C49" i="10"/>
  <c r="AO49" i="10"/>
  <c r="AO139" i="10" s="1"/>
  <c r="AN49" i="10"/>
  <c r="AN139" i="10" s="1"/>
  <c r="AM49" i="10"/>
  <c r="AM139" i="10" s="1"/>
  <c r="AL49" i="10"/>
  <c r="AL139" i="10" s="1"/>
  <c r="AK49" i="10"/>
  <c r="AK139" i="10" s="1"/>
  <c r="AJ49" i="10"/>
  <c r="AJ139" i="10" s="1"/>
  <c r="AI49" i="10"/>
  <c r="AI139" i="10" s="1"/>
  <c r="AH49" i="10"/>
  <c r="AH139" i="10" s="1"/>
  <c r="AG49" i="10"/>
  <c r="AG139" i="10" s="1"/>
  <c r="AA49" i="10"/>
  <c r="Z49" i="10"/>
  <c r="Z139" i="10" s="1"/>
  <c r="Y49" i="10"/>
  <c r="Y139" i="10" s="1"/>
  <c r="X49" i="10"/>
  <c r="X139" i="10" s="1"/>
  <c r="W49" i="10"/>
  <c r="W139" i="10" s="1"/>
  <c r="V49" i="10"/>
  <c r="V139" i="10" s="1"/>
  <c r="U49" i="10"/>
  <c r="U139" i="10" s="1"/>
  <c r="T49" i="10"/>
  <c r="T139" i="10" s="1"/>
  <c r="S49" i="10"/>
  <c r="O48" i="10"/>
  <c r="P48" i="10" s="1"/>
  <c r="M48" i="10"/>
  <c r="N48" i="10" s="1"/>
  <c r="C48" i="10"/>
  <c r="O47" i="10"/>
  <c r="P47" i="10" s="1"/>
  <c r="M47" i="10"/>
  <c r="N47" i="10" s="1"/>
  <c r="C47" i="10"/>
  <c r="AT45" i="10"/>
  <c r="M43" i="10"/>
  <c r="N43" i="10" s="1"/>
  <c r="C43" i="10"/>
  <c r="M42" i="10"/>
  <c r="N42" i="10" s="1"/>
  <c r="C42" i="10"/>
  <c r="M41" i="10"/>
  <c r="N41" i="10" s="1"/>
  <c r="C41" i="10"/>
  <c r="M40" i="10"/>
  <c r="N40" i="10" s="1"/>
  <c r="C40" i="10"/>
  <c r="M39" i="10"/>
  <c r="N39" i="10" s="1"/>
  <c r="C39" i="10"/>
  <c r="M38" i="10"/>
  <c r="N38" i="10" s="1"/>
  <c r="C38" i="10"/>
  <c r="M37" i="10"/>
  <c r="N37" i="10" s="1"/>
  <c r="C37" i="10"/>
  <c r="M36" i="10"/>
  <c r="C36" i="10"/>
  <c r="AO34" i="10"/>
  <c r="AO292" i="10" s="1"/>
  <c r="AN34" i="10"/>
  <c r="AN292" i="10" s="1"/>
  <c r="AM34" i="10"/>
  <c r="AM292" i="10" s="1"/>
  <c r="AL34" i="10"/>
  <c r="AL292" i="10" s="1"/>
  <c r="AK34" i="10"/>
  <c r="AK292" i="10" s="1"/>
  <c r="AJ34" i="10"/>
  <c r="AJ292" i="10" s="1"/>
  <c r="AI34" i="10"/>
  <c r="AI292" i="10" s="1"/>
  <c r="AH34" i="10"/>
  <c r="AH292" i="10" s="1"/>
  <c r="AG34" i="10"/>
  <c r="AG292" i="10" s="1"/>
  <c r="AA34" i="10"/>
  <c r="AA292" i="10" s="1"/>
  <c r="Z34" i="10"/>
  <c r="Z292" i="10" s="1"/>
  <c r="Y34" i="10"/>
  <c r="Y292" i="10" s="1"/>
  <c r="X34" i="10"/>
  <c r="X292" i="10" s="1"/>
  <c r="W34" i="10"/>
  <c r="W292" i="10" s="1"/>
  <c r="V34" i="10"/>
  <c r="V292" i="10" s="1"/>
  <c r="U34" i="10"/>
  <c r="U292" i="10" s="1"/>
  <c r="T34" i="10"/>
  <c r="T292" i="10" s="1"/>
  <c r="S34" i="10"/>
  <c r="S292" i="10" s="1"/>
  <c r="AO33" i="10"/>
  <c r="AO270" i="10" s="1"/>
  <c r="AN33" i="10"/>
  <c r="AN270" i="10" s="1"/>
  <c r="AM33" i="10"/>
  <c r="AM270" i="10" s="1"/>
  <c r="AL33" i="10"/>
  <c r="AL270" i="10" s="1"/>
  <c r="AK33" i="10"/>
  <c r="AK270" i="10" s="1"/>
  <c r="AJ33" i="10"/>
  <c r="AJ270" i="10" s="1"/>
  <c r="AI33" i="10"/>
  <c r="AI270" i="10" s="1"/>
  <c r="AH33" i="10"/>
  <c r="AH270" i="10" s="1"/>
  <c r="AG33" i="10"/>
  <c r="AG270" i="10" s="1"/>
  <c r="AA33" i="10"/>
  <c r="AA270" i="10" s="1"/>
  <c r="Z33" i="10"/>
  <c r="Z270" i="10" s="1"/>
  <c r="Y33" i="10"/>
  <c r="Y270" i="10" s="1"/>
  <c r="X33" i="10"/>
  <c r="X270" i="10" s="1"/>
  <c r="W33" i="10"/>
  <c r="W270" i="10" s="1"/>
  <c r="V33" i="10"/>
  <c r="V270" i="10" s="1"/>
  <c r="U33" i="10"/>
  <c r="U270" i="10" s="1"/>
  <c r="T33" i="10"/>
  <c r="T270" i="10" s="1"/>
  <c r="S33" i="10"/>
  <c r="S270" i="10" s="1"/>
  <c r="O32" i="10"/>
  <c r="P32" i="10" s="1"/>
  <c r="M32" i="10"/>
  <c r="N32" i="10" s="1"/>
  <c r="C32" i="10"/>
  <c r="AO32" i="10"/>
  <c r="AO248" i="10" s="1"/>
  <c r="AN32" i="10"/>
  <c r="AN248" i="10" s="1"/>
  <c r="AM32" i="10"/>
  <c r="AM248" i="10" s="1"/>
  <c r="AL32" i="10"/>
  <c r="AL248" i="10" s="1"/>
  <c r="AK32" i="10"/>
  <c r="AK248" i="10" s="1"/>
  <c r="AJ32" i="10"/>
  <c r="AJ248" i="10" s="1"/>
  <c r="AI32" i="10"/>
  <c r="AI248" i="10" s="1"/>
  <c r="AH32" i="10"/>
  <c r="AH248" i="10" s="1"/>
  <c r="AG32" i="10"/>
  <c r="AG248" i="10" s="1"/>
  <c r="AA32" i="10"/>
  <c r="AA248" i="10" s="1"/>
  <c r="Z32" i="10"/>
  <c r="Z248" i="10" s="1"/>
  <c r="Y32" i="10"/>
  <c r="X32" i="10"/>
  <c r="X248" i="10" s="1"/>
  <c r="W32" i="10"/>
  <c r="W248" i="10" s="1"/>
  <c r="V32" i="10"/>
  <c r="V248" i="10" s="1"/>
  <c r="U32" i="10"/>
  <c r="T32" i="10"/>
  <c r="T248" i="10" s="1"/>
  <c r="S32" i="10"/>
  <c r="S248" i="10" s="1"/>
  <c r="O31" i="10"/>
  <c r="P31" i="10" s="1"/>
  <c r="M31" i="10"/>
  <c r="N31" i="10" s="1"/>
  <c r="C31" i="10"/>
  <c r="AO31" i="10"/>
  <c r="AO226" i="10" s="1"/>
  <c r="AN31" i="10"/>
  <c r="AN226" i="10" s="1"/>
  <c r="AM31" i="10"/>
  <c r="AM226" i="10" s="1"/>
  <c r="AL31" i="10"/>
  <c r="AL226" i="10" s="1"/>
  <c r="AK31" i="10"/>
  <c r="AK226" i="10" s="1"/>
  <c r="AJ31" i="10"/>
  <c r="AJ226" i="10" s="1"/>
  <c r="AI31" i="10"/>
  <c r="AI226" i="10" s="1"/>
  <c r="AH31" i="10"/>
  <c r="AH226" i="10" s="1"/>
  <c r="AG31" i="10"/>
  <c r="AG226" i="10" s="1"/>
  <c r="AA31" i="10"/>
  <c r="AA226" i="10" s="1"/>
  <c r="Z31" i="10"/>
  <c r="Z226" i="10" s="1"/>
  <c r="Y31" i="10"/>
  <c r="Y226" i="10" s="1"/>
  <c r="X31" i="10"/>
  <c r="X226" i="10" s="1"/>
  <c r="W31" i="10"/>
  <c r="W226" i="10" s="1"/>
  <c r="V31" i="10"/>
  <c r="V226" i="10" s="1"/>
  <c r="U31" i="10"/>
  <c r="U226" i="10" s="1"/>
  <c r="T31" i="10"/>
  <c r="T226" i="10" s="1"/>
  <c r="S31" i="10"/>
  <c r="S226" i="10" s="1"/>
  <c r="O30" i="10"/>
  <c r="P30" i="10" s="1"/>
  <c r="M30" i="10"/>
  <c r="N30" i="10" s="1"/>
  <c r="C30" i="10"/>
  <c r="AO30" i="10"/>
  <c r="AN30" i="10"/>
  <c r="AN204" i="10" s="1"/>
  <c r="AM30" i="10"/>
  <c r="AM204" i="10" s="1"/>
  <c r="AL30" i="10"/>
  <c r="AL204" i="10" s="1"/>
  <c r="AK30" i="10"/>
  <c r="AJ30" i="10"/>
  <c r="AJ204" i="10" s="1"/>
  <c r="AI30" i="10"/>
  <c r="AI204" i="10" s="1"/>
  <c r="AH30" i="10"/>
  <c r="AH204" i="10" s="1"/>
  <c r="AG30" i="10"/>
  <c r="AA30" i="10"/>
  <c r="Z30" i="10"/>
  <c r="Z204" i="10" s="1"/>
  <c r="Y30" i="10"/>
  <c r="Y204" i="10" s="1"/>
  <c r="X30" i="10"/>
  <c r="X204" i="10" s="1"/>
  <c r="W30" i="10"/>
  <c r="V30" i="10"/>
  <c r="V204" i="10" s="1"/>
  <c r="U30" i="10"/>
  <c r="U204" i="10" s="1"/>
  <c r="T30" i="10"/>
  <c r="T204" i="10" s="1"/>
  <c r="S30" i="10"/>
  <c r="O29" i="10"/>
  <c r="P29" i="10" s="1"/>
  <c r="M29" i="10"/>
  <c r="N29" i="10" s="1"/>
  <c r="C29" i="10"/>
  <c r="AO29" i="10"/>
  <c r="AO182" i="10" s="1"/>
  <c r="AN29" i="10"/>
  <c r="AN182" i="10" s="1"/>
  <c r="AM29" i="10"/>
  <c r="AM182" i="10" s="1"/>
  <c r="AL29" i="10"/>
  <c r="AL182" i="10" s="1"/>
  <c r="AK29" i="10"/>
  <c r="AK182" i="10" s="1"/>
  <c r="AJ29" i="10"/>
  <c r="AJ182" i="10" s="1"/>
  <c r="AI29" i="10"/>
  <c r="AI182" i="10" s="1"/>
  <c r="AH29" i="10"/>
  <c r="AG29" i="10"/>
  <c r="AG182" i="10" s="1"/>
  <c r="AA29" i="10"/>
  <c r="AA182" i="10" s="1"/>
  <c r="Z29" i="10"/>
  <c r="Z182" i="10" s="1"/>
  <c r="Y29" i="10"/>
  <c r="Y182" i="10" s="1"/>
  <c r="X29" i="10"/>
  <c r="X182" i="10" s="1"/>
  <c r="W29" i="10"/>
  <c r="W182" i="10" s="1"/>
  <c r="V29" i="10"/>
  <c r="V182" i="10" s="1"/>
  <c r="U29" i="10"/>
  <c r="U182" i="10" s="1"/>
  <c r="T29" i="10"/>
  <c r="S29" i="10"/>
  <c r="S182" i="10" s="1"/>
  <c r="O28" i="10"/>
  <c r="P28" i="10" s="1"/>
  <c r="M28" i="10"/>
  <c r="N28" i="10" s="1"/>
  <c r="C28" i="10"/>
  <c r="AO28" i="10"/>
  <c r="AO160" i="10" s="1"/>
  <c r="AN28" i="10"/>
  <c r="AN160" i="10" s="1"/>
  <c r="AM28" i="10"/>
  <c r="AM160" i="10" s="1"/>
  <c r="AL28" i="10"/>
  <c r="AL160" i="10" s="1"/>
  <c r="AK28" i="10"/>
  <c r="AK160" i="10" s="1"/>
  <c r="AJ28" i="10"/>
  <c r="AJ160" i="10" s="1"/>
  <c r="AI28" i="10"/>
  <c r="AI160" i="10" s="1"/>
  <c r="AH28" i="10"/>
  <c r="AH160" i="10" s="1"/>
  <c r="AG28" i="10"/>
  <c r="AG160" i="10" s="1"/>
  <c r="AA28" i="10"/>
  <c r="Z28" i="10"/>
  <c r="Z160" i="10" s="1"/>
  <c r="Y28" i="10"/>
  <c r="Y160" i="10" s="1"/>
  <c r="X28" i="10"/>
  <c r="X160" i="10" s="1"/>
  <c r="W28" i="10"/>
  <c r="W160" i="10" s="1"/>
  <c r="V28" i="10"/>
  <c r="V160" i="10" s="1"/>
  <c r="U28" i="10"/>
  <c r="U160" i="10" s="1"/>
  <c r="T28" i="10"/>
  <c r="T160" i="10" s="1"/>
  <c r="S28" i="10"/>
  <c r="S160" i="10" s="1"/>
  <c r="O27" i="10"/>
  <c r="P27" i="10" s="1"/>
  <c r="M27" i="10"/>
  <c r="N27" i="10" s="1"/>
  <c r="C27" i="10"/>
  <c r="AO27" i="10"/>
  <c r="AO138" i="10" s="1"/>
  <c r="AN27" i="10"/>
  <c r="AM27" i="10"/>
  <c r="AM138" i="10" s="1"/>
  <c r="AL27" i="10"/>
  <c r="AL138" i="10" s="1"/>
  <c r="AK27" i="10"/>
  <c r="AK138" i="10" s="1"/>
  <c r="AJ27" i="10"/>
  <c r="AI27" i="10"/>
  <c r="AI138" i="10" s="1"/>
  <c r="AH27" i="10"/>
  <c r="AH138" i="10" s="1"/>
  <c r="AG27" i="10"/>
  <c r="AG138" i="10" s="1"/>
  <c r="AA27" i="10"/>
  <c r="AA138" i="10" s="1"/>
  <c r="Z27" i="10"/>
  <c r="Y27" i="10"/>
  <c r="Y138" i="10" s="1"/>
  <c r="X27" i="10"/>
  <c r="X138" i="10" s="1"/>
  <c r="W27" i="10"/>
  <c r="W138" i="10" s="1"/>
  <c r="V27" i="10"/>
  <c r="U27" i="10"/>
  <c r="U138" i="10" s="1"/>
  <c r="T27" i="10"/>
  <c r="T138" i="10" s="1"/>
  <c r="S27" i="10"/>
  <c r="S138" i="10" s="1"/>
  <c r="O26" i="10"/>
  <c r="P26" i="10" s="1"/>
  <c r="M26" i="10"/>
  <c r="N26" i="10" s="1"/>
  <c r="C26" i="10"/>
  <c r="O25" i="10"/>
  <c r="M25" i="10"/>
  <c r="C25" i="10"/>
  <c r="AT23" i="10"/>
  <c r="M21" i="10"/>
  <c r="N21" i="10" s="1"/>
  <c r="C21" i="10"/>
  <c r="M20" i="10"/>
  <c r="N20" i="10" s="1"/>
  <c r="C20" i="10"/>
  <c r="M19" i="10"/>
  <c r="N19" i="10" s="1"/>
  <c r="C19" i="10"/>
  <c r="M18" i="10"/>
  <c r="N18" i="10" s="1"/>
  <c r="C18" i="10"/>
  <c r="M17" i="10"/>
  <c r="N17" i="10" s="1"/>
  <c r="C17" i="10"/>
  <c r="M16" i="10"/>
  <c r="N16" i="10" s="1"/>
  <c r="C16" i="10"/>
  <c r="M15" i="10"/>
  <c r="N15" i="10" s="1"/>
  <c r="C15" i="10"/>
  <c r="M14" i="10"/>
  <c r="C14" i="10"/>
  <c r="AO12" i="10"/>
  <c r="AO291" i="10" s="1"/>
  <c r="AN12" i="10"/>
  <c r="AN291" i="10" s="1"/>
  <c r="AM12" i="10"/>
  <c r="AM291" i="10" s="1"/>
  <c r="AL12" i="10"/>
  <c r="AL291" i="10" s="1"/>
  <c r="AK12" i="10"/>
  <c r="AK291" i="10" s="1"/>
  <c r="AJ12" i="10"/>
  <c r="AJ291" i="10" s="1"/>
  <c r="AI12" i="10"/>
  <c r="AI291" i="10" s="1"/>
  <c r="AH12" i="10"/>
  <c r="AH291" i="10" s="1"/>
  <c r="AG12" i="10"/>
  <c r="AA12" i="10"/>
  <c r="AA291" i="10" s="1"/>
  <c r="Z12" i="10"/>
  <c r="Z291" i="10" s="1"/>
  <c r="Y12" i="10"/>
  <c r="Y291" i="10" s="1"/>
  <c r="X12" i="10"/>
  <c r="X291" i="10" s="1"/>
  <c r="W12" i="10"/>
  <c r="W291" i="10" s="1"/>
  <c r="V12" i="10"/>
  <c r="V291" i="10" s="1"/>
  <c r="U12" i="10"/>
  <c r="U291" i="10" s="1"/>
  <c r="T12" i="10"/>
  <c r="T291" i="10" s="1"/>
  <c r="S12" i="10"/>
  <c r="AO11" i="10"/>
  <c r="AO269" i="10" s="1"/>
  <c r="AN11" i="10"/>
  <c r="AN269" i="10" s="1"/>
  <c r="AM11" i="10"/>
  <c r="AM269" i="10" s="1"/>
  <c r="AL11" i="10"/>
  <c r="AL269" i="10" s="1"/>
  <c r="AK11" i="10"/>
  <c r="AK269" i="10" s="1"/>
  <c r="AJ11" i="10"/>
  <c r="AJ269" i="10" s="1"/>
  <c r="AI11" i="10"/>
  <c r="AI269" i="10" s="1"/>
  <c r="AH11" i="10"/>
  <c r="AG11" i="10"/>
  <c r="AG269" i="10" s="1"/>
  <c r="AA11" i="10"/>
  <c r="AA269" i="10" s="1"/>
  <c r="Z11" i="10"/>
  <c r="Z269" i="10" s="1"/>
  <c r="Y11" i="10"/>
  <c r="Y269" i="10" s="1"/>
  <c r="X11" i="10"/>
  <c r="X269" i="10" s="1"/>
  <c r="W11" i="10"/>
  <c r="W269" i="10" s="1"/>
  <c r="V11" i="10"/>
  <c r="V269" i="10" s="1"/>
  <c r="U11" i="10"/>
  <c r="U269" i="10" s="1"/>
  <c r="T11" i="10"/>
  <c r="S11" i="10"/>
  <c r="S269" i="10" s="1"/>
  <c r="O10" i="10"/>
  <c r="P10" i="10" s="1"/>
  <c r="M10" i="10"/>
  <c r="N10" i="10" s="1"/>
  <c r="C10" i="10"/>
  <c r="AO10" i="10"/>
  <c r="AO247" i="10" s="1"/>
  <c r="AN10" i="10"/>
  <c r="AN247" i="10" s="1"/>
  <c r="AM10" i="10"/>
  <c r="AM247" i="10" s="1"/>
  <c r="AL10" i="10"/>
  <c r="AL247" i="10" s="1"/>
  <c r="AK10" i="10"/>
  <c r="AK247" i="10" s="1"/>
  <c r="AJ10" i="10"/>
  <c r="AJ247" i="10" s="1"/>
  <c r="AI10" i="10"/>
  <c r="AI247" i="10" s="1"/>
  <c r="AH10" i="10"/>
  <c r="AH247" i="10" s="1"/>
  <c r="AG10" i="10"/>
  <c r="AG247" i="10" s="1"/>
  <c r="AA10" i="10"/>
  <c r="AA247" i="10" s="1"/>
  <c r="Z10" i="10"/>
  <c r="Z247" i="10" s="1"/>
  <c r="Y10" i="10"/>
  <c r="Y247" i="10" s="1"/>
  <c r="X10" i="10"/>
  <c r="X247" i="10" s="1"/>
  <c r="W10" i="10"/>
  <c r="W247" i="10" s="1"/>
  <c r="V10" i="10"/>
  <c r="V247" i="10" s="1"/>
  <c r="U10" i="10"/>
  <c r="U247" i="10" s="1"/>
  <c r="T10" i="10"/>
  <c r="T247" i="10" s="1"/>
  <c r="S10" i="10"/>
  <c r="S247" i="10" s="1"/>
  <c r="O9" i="10"/>
  <c r="P9" i="10" s="1"/>
  <c r="M9" i="10"/>
  <c r="N9" i="10" s="1"/>
  <c r="C9" i="10"/>
  <c r="AO9" i="10"/>
  <c r="AO225" i="10" s="1"/>
  <c r="AN9" i="10"/>
  <c r="AN225" i="10" s="1"/>
  <c r="AM9" i="10"/>
  <c r="AM225" i="10" s="1"/>
  <c r="AL9" i="10"/>
  <c r="AL225" i="10" s="1"/>
  <c r="AK9" i="10"/>
  <c r="AK225" i="10" s="1"/>
  <c r="AJ9" i="10"/>
  <c r="AJ225" i="10" s="1"/>
  <c r="AI9" i="10"/>
  <c r="AI225" i="10" s="1"/>
  <c r="AH9" i="10"/>
  <c r="AH225" i="10" s="1"/>
  <c r="AG9" i="10"/>
  <c r="AG225" i="10" s="1"/>
  <c r="AA9" i="10"/>
  <c r="AA225" i="10" s="1"/>
  <c r="Z9" i="10"/>
  <c r="Z225" i="10" s="1"/>
  <c r="Y9" i="10"/>
  <c r="Y225" i="10" s="1"/>
  <c r="X9" i="10"/>
  <c r="X225" i="10" s="1"/>
  <c r="W9" i="10"/>
  <c r="W225" i="10" s="1"/>
  <c r="V9" i="10"/>
  <c r="V225" i="10" s="1"/>
  <c r="U9" i="10"/>
  <c r="U225" i="10" s="1"/>
  <c r="T9" i="10"/>
  <c r="T225" i="10" s="1"/>
  <c r="S9" i="10"/>
  <c r="S225" i="10" s="1"/>
  <c r="O8" i="10"/>
  <c r="P8" i="10" s="1"/>
  <c r="M8" i="10"/>
  <c r="N8" i="10" s="1"/>
  <c r="C8" i="10"/>
  <c r="AO8" i="10"/>
  <c r="AO203" i="10" s="1"/>
  <c r="AN8" i="10"/>
  <c r="AN203" i="10" s="1"/>
  <c r="AM8" i="10"/>
  <c r="AM203" i="10" s="1"/>
  <c r="AL8" i="10"/>
  <c r="AL203" i="10" s="1"/>
  <c r="AK8" i="10"/>
  <c r="AK203" i="10" s="1"/>
  <c r="AJ8" i="10"/>
  <c r="AJ203" i="10" s="1"/>
  <c r="AI8" i="10"/>
  <c r="AI203" i="10" s="1"/>
  <c r="AH8" i="10"/>
  <c r="AH203" i="10" s="1"/>
  <c r="AG8" i="10"/>
  <c r="AA8" i="10"/>
  <c r="AA203" i="10" s="1"/>
  <c r="Z8" i="10"/>
  <c r="Z203" i="10" s="1"/>
  <c r="Y8" i="10"/>
  <c r="Y203" i="10" s="1"/>
  <c r="X8" i="10"/>
  <c r="X203" i="10" s="1"/>
  <c r="W8" i="10"/>
  <c r="W203" i="10" s="1"/>
  <c r="V8" i="10"/>
  <c r="V203" i="10" s="1"/>
  <c r="U8" i="10"/>
  <c r="U203" i="10" s="1"/>
  <c r="T8" i="10"/>
  <c r="T203" i="10" s="1"/>
  <c r="S8" i="10"/>
  <c r="O7" i="10"/>
  <c r="P7" i="10" s="1"/>
  <c r="M7" i="10"/>
  <c r="N7" i="10" s="1"/>
  <c r="C7" i="10"/>
  <c r="AO7" i="10"/>
  <c r="AO181" i="10" s="1"/>
  <c r="AN7" i="10"/>
  <c r="AN181" i="10" s="1"/>
  <c r="AM7" i="10"/>
  <c r="AM181" i="10" s="1"/>
  <c r="AL7" i="10"/>
  <c r="AL181" i="10" s="1"/>
  <c r="AK7" i="10"/>
  <c r="AK181" i="10" s="1"/>
  <c r="AJ7" i="10"/>
  <c r="AJ181" i="10" s="1"/>
  <c r="AI7" i="10"/>
  <c r="AI181" i="10" s="1"/>
  <c r="AH7" i="10"/>
  <c r="AG7" i="10"/>
  <c r="AG181" i="10" s="1"/>
  <c r="AA7" i="10"/>
  <c r="AA181" i="10" s="1"/>
  <c r="Z7" i="10"/>
  <c r="Z181" i="10" s="1"/>
  <c r="Y7" i="10"/>
  <c r="Y181" i="10" s="1"/>
  <c r="X7" i="10"/>
  <c r="X181" i="10" s="1"/>
  <c r="W7" i="10"/>
  <c r="W181" i="10" s="1"/>
  <c r="V7" i="10"/>
  <c r="V181" i="10" s="1"/>
  <c r="U7" i="10"/>
  <c r="U181" i="10" s="1"/>
  <c r="T7" i="10"/>
  <c r="S7" i="10"/>
  <c r="S181" i="10" s="1"/>
  <c r="O6" i="10"/>
  <c r="P6" i="10" s="1"/>
  <c r="M6" i="10"/>
  <c r="N6" i="10" s="1"/>
  <c r="C6" i="10"/>
  <c r="AO6" i="10"/>
  <c r="AO159" i="10" s="1"/>
  <c r="AN6" i="10"/>
  <c r="AN159" i="10" s="1"/>
  <c r="AM6" i="10"/>
  <c r="AM159" i="10" s="1"/>
  <c r="AL6" i="10"/>
  <c r="AL159" i="10" s="1"/>
  <c r="AK6" i="10"/>
  <c r="AK159" i="10" s="1"/>
  <c r="AJ6" i="10"/>
  <c r="AJ159" i="10" s="1"/>
  <c r="AI6" i="10"/>
  <c r="AI159" i="10" s="1"/>
  <c r="AH6" i="10"/>
  <c r="AH159" i="10" s="1"/>
  <c r="AG6" i="10"/>
  <c r="AG159" i="10" s="1"/>
  <c r="AA6" i="10"/>
  <c r="AA159" i="10" s="1"/>
  <c r="Z6" i="10"/>
  <c r="Z159" i="10" s="1"/>
  <c r="Y6" i="10"/>
  <c r="Y159" i="10" s="1"/>
  <c r="X6" i="10"/>
  <c r="X159" i="10" s="1"/>
  <c r="W6" i="10"/>
  <c r="W159" i="10" s="1"/>
  <c r="V6" i="10"/>
  <c r="V159" i="10" s="1"/>
  <c r="U6" i="10"/>
  <c r="U159" i="10" s="1"/>
  <c r="T6" i="10"/>
  <c r="T159" i="10" s="1"/>
  <c r="S6" i="10"/>
  <c r="S159" i="10" s="1"/>
  <c r="O5" i="10"/>
  <c r="P5" i="10" s="1"/>
  <c r="M5" i="10"/>
  <c r="N5" i="10" s="1"/>
  <c r="C5" i="10"/>
  <c r="AO5" i="10"/>
  <c r="AO137" i="10" s="1"/>
  <c r="AN5" i="10"/>
  <c r="AM5" i="10"/>
  <c r="AM137" i="10" s="1"/>
  <c r="AL5" i="10"/>
  <c r="AL137" i="10" s="1"/>
  <c r="AK5" i="10"/>
  <c r="AK137" i="10" s="1"/>
  <c r="AJ5" i="10"/>
  <c r="AI5" i="10"/>
  <c r="AI137" i="10" s="1"/>
  <c r="AH5" i="10"/>
  <c r="AH137" i="10" s="1"/>
  <c r="AG5" i="10"/>
  <c r="AG137" i="10" s="1"/>
  <c r="AA5" i="10"/>
  <c r="Z5" i="10"/>
  <c r="Y5" i="10"/>
  <c r="X5" i="10"/>
  <c r="W5" i="10"/>
  <c r="V5" i="10"/>
  <c r="U5" i="10"/>
  <c r="T5" i="10"/>
  <c r="S5" i="10"/>
  <c r="O4" i="10"/>
  <c r="P4" i="10" s="1"/>
  <c r="M4" i="10"/>
  <c r="N4" i="10" s="1"/>
  <c r="C4" i="10"/>
  <c r="P3" i="10"/>
  <c r="M3" i="10"/>
  <c r="C3" i="10"/>
  <c r="N3" i="10" l="1"/>
  <c r="M11" i="10"/>
  <c r="AI228" i="10"/>
  <c r="AM228" i="10"/>
  <c r="Z169" i="10"/>
  <c r="AI169" i="10"/>
  <c r="AM169" i="10"/>
  <c r="AL191" i="10"/>
  <c r="AJ235" i="10"/>
  <c r="AN235" i="10"/>
  <c r="AL250" i="10"/>
  <c r="AK272" i="10"/>
  <c r="AO272" i="10"/>
  <c r="AI294" i="10"/>
  <c r="AM294" i="10"/>
  <c r="AW5" i="10"/>
  <c r="BA5" i="10"/>
  <c r="AO140" i="10"/>
  <c r="AJ162" i="10"/>
  <c r="AN162" i="10"/>
  <c r="AI184" i="10"/>
  <c r="AM184" i="10"/>
  <c r="AK279" i="10"/>
  <c r="AO279" i="10"/>
  <c r="AL272" i="10"/>
  <c r="AJ294" i="10"/>
  <c r="AN294" i="10"/>
  <c r="AV115" i="10"/>
  <c r="AZ300" i="10"/>
  <c r="BD300" i="10"/>
  <c r="AL228" i="10"/>
  <c r="AK250" i="10"/>
  <c r="AO250" i="10"/>
  <c r="AJ272" i="10"/>
  <c r="AN272" i="10"/>
  <c r="AL294" i="10"/>
  <c r="AJ206" i="10"/>
  <c r="AN206" i="10"/>
  <c r="AK235" i="10"/>
  <c r="AK301" i="10"/>
  <c r="AO301" i="10"/>
  <c r="P91" i="10"/>
  <c r="AW120" i="10"/>
  <c r="BA256" i="10"/>
  <c r="AZ278" i="10"/>
  <c r="BD278" i="10"/>
  <c r="AX300" i="10"/>
  <c r="BB300" i="10"/>
  <c r="AY72" i="10"/>
  <c r="BC167" i="10"/>
  <c r="AZ211" i="10"/>
  <c r="BD211" i="10"/>
  <c r="AW98" i="10"/>
  <c r="AW122" i="10"/>
  <c r="AY190" i="10"/>
  <c r="BC190" i="10"/>
  <c r="BA212" i="10"/>
  <c r="P25" i="10"/>
  <c r="P69" i="10"/>
  <c r="AJ184" i="10"/>
  <c r="AL206" i="10"/>
  <c r="BD28" i="10"/>
  <c r="BA270" i="10"/>
  <c r="AY292" i="10"/>
  <c r="BC292" i="10"/>
  <c r="AN169" i="10"/>
  <c r="AN173" i="10" s="1"/>
  <c r="K147" i="10" s="1"/>
  <c r="AX299" i="10"/>
  <c r="BB299" i="10"/>
  <c r="C110" i="10"/>
  <c r="BA190" i="10"/>
  <c r="AY212" i="10"/>
  <c r="AL140" i="10"/>
  <c r="AO162" i="10"/>
  <c r="AN184" i="10"/>
  <c r="AI140" i="10"/>
  <c r="AX138" i="10"/>
  <c r="BB138" i="10"/>
  <c r="AK169" i="10"/>
  <c r="AO169" i="10"/>
  <c r="AW94" i="10"/>
  <c r="AV95" i="10"/>
  <c r="AZ189" i="10"/>
  <c r="BD189" i="10"/>
  <c r="AX211" i="10"/>
  <c r="BB211" i="10"/>
  <c r="AY255" i="10"/>
  <c r="BC255" i="10"/>
  <c r="C77" i="10"/>
  <c r="AK257" i="10"/>
  <c r="AO257" i="10"/>
  <c r="AL301" i="10"/>
  <c r="AV99" i="10"/>
  <c r="AZ277" i="10"/>
  <c r="BD277" i="10"/>
  <c r="AX168" i="10"/>
  <c r="AM140" i="10"/>
  <c r="AL162" i="10"/>
  <c r="AJ250" i="10"/>
  <c r="AN250" i="10"/>
  <c r="AI272" i="10"/>
  <c r="AM272" i="10"/>
  <c r="AK294" i="10"/>
  <c r="AO294" i="10"/>
  <c r="AK213" i="10"/>
  <c r="AO213" i="10"/>
  <c r="AI235" i="10"/>
  <c r="AI239" i="10" s="1"/>
  <c r="F150" i="10" s="1"/>
  <c r="AM235" i="10"/>
  <c r="AW11" i="10"/>
  <c r="BA226" i="10"/>
  <c r="AY270" i="10"/>
  <c r="BC270" i="10"/>
  <c r="BA292" i="10"/>
  <c r="M66" i="10"/>
  <c r="AX234" i="10"/>
  <c r="BB234" i="10"/>
  <c r="AX182" i="10"/>
  <c r="BB182" i="10"/>
  <c r="AV30" i="10"/>
  <c r="AZ30" i="10"/>
  <c r="BA248" i="10"/>
  <c r="BB168" i="10"/>
  <c r="C66" i="10"/>
  <c r="BC212" i="10"/>
  <c r="V13" i="10"/>
  <c r="G159" i="10" s="1"/>
  <c r="AW7" i="10"/>
  <c r="AK184" i="10"/>
  <c r="AO184" i="10"/>
  <c r="AI206" i="10"/>
  <c r="AM206" i="10"/>
  <c r="AZ182" i="10"/>
  <c r="BD182" i="10"/>
  <c r="AX204" i="10"/>
  <c r="BB204" i="10"/>
  <c r="AY248" i="10"/>
  <c r="BC248" i="10"/>
  <c r="C55" i="10"/>
  <c r="AV49" i="10"/>
  <c r="BD49" i="10"/>
  <c r="AX161" i="10"/>
  <c r="BB161" i="10"/>
  <c r="AZ183" i="10"/>
  <c r="BD51" i="10"/>
  <c r="AX205" i="10"/>
  <c r="BB205" i="10"/>
  <c r="BD227" i="10"/>
  <c r="AX249" i="10"/>
  <c r="BB249" i="10"/>
  <c r="AZ271" i="10"/>
  <c r="BD271" i="10"/>
  <c r="AX293" i="10"/>
  <c r="BB293" i="10"/>
  <c r="Z79" i="10"/>
  <c r="K162" i="10" s="1"/>
  <c r="AI257" i="10"/>
  <c r="AM257" i="10"/>
  <c r="AL279" i="10"/>
  <c r="AZ233" i="10"/>
  <c r="AX255" i="10"/>
  <c r="BB255" i="10"/>
  <c r="BA299" i="10"/>
  <c r="AX115" i="10"/>
  <c r="AV117" i="10"/>
  <c r="BA118" i="10"/>
  <c r="AY234" i="10"/>
  <c r="BC234" i="10"/>
  <c r="AZ256" i="10"/>
  <c r="BD256" i="10"/>
  <c r="AY278" i="10"/>
  <c r="BC278" i="10"/>
  <c r="AW73" i="10"/>
  <c r="C44" i="10"/>
  <c r="AX139" i="10"/>
  <c r="BB139" i="10"/>
  <c r="AZ50" i="10"/>
  <c r="AX183" i="10"/>
  <c r="BB183" i="10"/>
  <c r="AZ205" i="10"/>
  <c r="AX227" i="10"/>
  <c r="BB227" i="10"/>
  <c r="AZ249" i="10"/>
  <c r="BD249" i="10"/>
  <c r="AX271" i="10"/>
  <c r="BB271" i="10"/>
  <c r="AZ293" i="10"/>
  <c r="BD293" i="10"/>
  <c r="BC73" i="10"/>
  <c r="AV93" i="10"/>
  <c r="BD93" i="10"/>
  <c r="BA189" i="10"/>
  <c r="AY299" i="10"/>
  <c r="BC299" i="10"/>
  <c r="AW116" i="10"/>
  <c r="BA168" i="10"/>
  <c r="AZ212" i="10"/>
  <c r="BD212" i="10"/>
  <c r="AX256" i="10"/>
  <c r="BB256" i="10"/>
  <c r="Z13" i="10"/>
  <c r="K159" i="10" s="1"/>
  <c r="M44" i="10"/>
  <c r="N44" i="10" s="1"/>
  <c r="M88" i="10"/>
  <c r="BA116" i="10"/>
  <c r="AV119" i="10"/>
  <c r="C11" i="10"/>
  <c r="AB5" i="10"/>
  <c r="AZ5" i="10"/>
  <c r="BD5" i="10"/>
  <c r="AC6" i="10"/>
  <c r="AD6" i="10" s="1"/>
  <c r="AY9" i="10"/>
  <c r="AQ10" i="10"/>
  <c r="AR10" i="10" s="1"/>
  <c r="BA160" i="10"/>
  <c r="AY182" i="10"/>
  <c r="BC182" i="10"/>
  <c r="BA204" i="10"/>
  <c r="AX226" i="10"/>
  <c r="BB226" i="10"/>
  <c r="AZ248" i="10"/>
  <c r="BD248" i="10"/>
  <c r="AX270" i="10"/>
  <c r="AQ270" i="10"/>
  <c r="AR270" i="10" s="1"/>
  <c r="AZ292" i="10"/>
  <c r="BD292" i="10"/>
  <c r="BA139" i="10"/>
  <c r="AY161" i="10"/>
  <c r="BC161" i="10"/>
  <c r="BA183" i="10"/>
  <c r="AY205" i="10"/>
  <c r="BC205" i="10"/>
  <c r="BA227" i="10"/>
  <c r="AY249" i="10"/>
  <c r="BC249" i="10"/>
  <c r="BA271" i="10"/>
  <c r="AY293" i="10"/>
  <c r="BC293" i="10"/>
  <c r="AJ147" i="10"/>
  <c r="AN147" i="10"/>
  <c r="AY93" i="10"/>
  <c r="BC145" i="10"/>
  <c r="AZ167" i="10"/>
  <c r="BD167" i="10"/>
  <c r="BA211" i="10"/>
  <c r="AP98" i="10"/>
  <c r="AY98" i="10"/>
  <c r="AZ99" i="10"/>
  <c r="AY100" i="10"/>
  <c r="AY115" i="10"/>
  <c r="BC115" i="10"/>
  <c r="AW115" i="10"/>
  <c r="BB118" i="10"/>
  <c r="AW119" i="10"/>
  <c r="BB121" i="10"/>
  <c r="X123" i="10"/>
  <c r="I164" i="10" s="1"/>
  <c r="BD137" i="10"/>
  <c r="V145" i="10"/>
  <c r="AY145" i="10" s="1"/>
  <c r="AA160" i="10"/>
  <c r="BD160" i="10" s="1"/>
  <c r="AA183" i="10"/>
  <c r="BD183" i="10" s="1"/>
  <c r="AZ8" i="10"/>
  <c r="BB10" i="10"/>
  <c r="C33" i="10"/>
  <c r="AP292" i="10"/>
  <c r="AQ183" i="10"/>
  <c r="AR183" i="10" s="1"/>
  <c r="AQ271" i="10"/>
  <c r="AR271" i="10" s="1"/>
  <c r="C99" i="10"/>
  <c r="AY189" i="10"/>
  <c r="AX96" i="10"/>
  <c r="AX97" i="10"/>
  <c r="BA277" i="10"/>
  <c r="AC99" i="10"/>
  <c r="AA326" i="10" s="1"/>
  <c r="AA327" i="10" s="1"/>
  <c r="BA100" i="10"/>
  <c r="C121" i="10"/>
  <c r="BA115" i="10"/>
  <c r="AV116" i="10"/>
  <c r="BA119" i="10"/>
  <c r="AH123" i="10"/>
  <c r="E173" i="10" s="1"/>
  <c r="W161" i="10"/>
  <c r="AZ161" i="10" s="1"/>
  <c r="Z188" i="10"/>
  <c r="BC188" i="10" s="1"/>
  <c r="AX5" i="10"/>
  <c r="BB5" i="10"/>
  <c r="AY5" i="10"/>
  <c r="AQ6" i="10"/>
  <c r="AJ318" i="10" s="1"/>
  <c r="AJ319" i="10" s="1"/>
  <c r="AV225" i="10"/>
  <c r="AC10" i="10"/>
  <c r="Z318" i="10" s="1"/>
  <c r="Z319" i="10" s="1"/>
  <c r="BA138" i="10"/>
  <c r="AY160" i="10"/>
  <c r="BC160" i="10"/>
  <c r="BA182" i="10"/>
  <c r="AY204" i="10"/>
  <c r="BC204" i="10"/>
  <c r="AZ226" i="10"/>
  <c r="AZ270" i="10"/>
  <c r="BD270" i="10"/>
  <c r="AX292" i="10"/>
  <c r="BB292" i="10"/>
  <c r="AY139" i="10"/>
  <c r="BC139" i="10"/>
  <c r="BA161" i="10"/>
  <c r="AP161" i="10"/>
  <c r="AY183" i="10"/>
  <c r="BC183" i="10"/>
  <c r="BA205" i="10"/>
  <c r="AY227" i="10"/>
  <c r="BC227" i="10"/>
  <c r="BA54" i="10"/>
  <c r="AY271" i="10"/>
  <c r="BC271" i="10"/>
  <c r="BA293" i="10"/>
  <c r="AP293" i="10"/>
  <c r="AP73" i="10"/>
  <c r="C88" i="10"/>
  <c r="M99" i="10"/>
  <c r="AX167" i="10"/>
  <c r="BB167" i="10"/>
  <c r="AY94" i="10"/>
  <c r="AZ95" i="10"/>
  <c r="BC211" i="10"/>
  <c r="AY96" i="10"/>
  <c r="AY233" i="10"/>
  <c r="BC233" i="10"/>
  <c r="AZ255" i="10"/>
  <c r="BD255" i="10"/>
  <c r="AZ299" i="10"/>
  <c r="BD299" i="10"/>
  <c r="Z101" i="10"/>
  <c r="K163" i="10" s="1"/>
  <c r="BA146" i="10"/>
  <c r="AP115" i="10"/>
  <c r="AZ115" i="10"/>
  <c r="AY168" i="10"/>
  <c r="AX190" i="10"/>
  <c r="BB190" i="10"/>
  <c r="AX117" i="10"/>
  <c r="AX212" i="10"/>
  <c r="BB212" i="10"/>
  <c r="AW118" i="10"/>
  <c r="BA234" i="10"/>
  <c r="AP234" i="10"/>
  <c r="BA278" i="10"/>
  <c r="BA300" i="10"/>
  <c r="C132" i="10"/>
  <c r="V146" i="10"/>
  <c r="AY146" i="10" s="1"/>
  <c r="V166" i="10"/>
  <c r="AY166" i="10" s="1"/>
  <c r="BB6" i="10"/>
  <c r="AG13" i="10"/>
  <c r="D168" i="10" s="1"/>
  <c r="AX93" i="10"/>
  <c r="AC95" i="10"/>
  <c r="AD95" i="10" s="1"/>
  <c r="BC96" i="10"/>
  <c r="AQ121" i="10"/>
  <c r="AO328" i="10" s="1"/>
  <c r="AO329" i="10" s="1"/>
  <c r="AA139" i="10"/>
  <c r="BD139" i="10" s="1"/>
  <c r="Z146" i="10"/>
  <c r="BC146" i="10" s="1"/>
  <c r="W294" i="10"/>
  <c r="AZ291" i="10"/>
  <c r="BD12" i="10"/>
  <c r="V138" i="10"/>
  <c r="V140" i="10" s="1"/>
  <c r="V35" i="10"/>
  <c r="G160" i="10" s="1"/>
  <c r="S162" i="10"/>
  <c r="AV160" i="10"/>
  <c r="AX28" i="10"/>
  <c r="T182" i="10"/>
  <c r="AB182" i="10" s="1"/>
  <c r="AC29" i="10"/>
  <c r="AB29" i="10"/>
  <c r="BA29" i="10"/>
  <c r="BC31" i="10"/>
  <c r="U248" i="10"/>
  <c r="AX248" i="10" s="1"/>
  <c r="AX32" i="10"/>
  <c r="Y248" i="10"/>
  <c r="BB248" i="10" s="1"/>
  <c r="BB32" i="10"/>
  <c r="S291" i="10"/>
  <c r="AB12" i="10"/>
  <c r="AA294" i="10"/>
  <c r="BD291" i="10"/>
  <c r="Z138" i="10"/>
  <c r="Z140" i="10" s="1"/>
  <c r="Z35" i="10"/>
  <c r="K160" i="10" s="1"/>
  <c r="AJ137" i="10"/>
  <c r="AY137" i="10" s="1"/>
  <c r="AJ13" i="10"/>
  <c r="G168" i="10" s="1"/>
  <c r="AN137" i="10"/>
  <c r="BC137" i="10" s="1"/>
  <c r="AN13" i="10"/>
  <c r="K168" i="10" s="1"/>
  <c r="BC5" i="10"/>
  <c r="U162" i="10"/>
  <c r="AX159" i="10"/>
  <c r="Y162" i="10"/>
  <c r="BB159" i="10"/>
  <c r="AK162" i="10"/>
  <c r="AH181" i="10"/>
  <c r="AP181" i="10" s="1"/>
  <c r="AQ7" i="10"/>
  <c r="AL184" i="10"/>
  <c r="AP7" i="10"/>
  <c r="S203" i="10"/>
  <c r="AB8" i="10"/>
  <c r="AZ203" i="10"/>
  <c r="BD203" i="10"/>
  <c r="BD8" i="10"/>
  <c r="V228" i="10"/>
  <c r="AY225" i="10"/>
  <c r="Z228" i="10"/>
  <c r="BC225" i="10"/>
  <c r="AI250" i="10"/>
  <c r="AM250" i="10"/>
  <c r="AX10" i="10"/>
  <c r="T269" i="10"/>
  <c r="AB269" i="10" s="1"/>
  <c r="AC11" i="10"/>
  <c r="X272" i="10"/>
  <c r="BA269" i="10"/>
  <c r="AB11" i="10"/>
  <c r="BA11" i="10"/>
  <c r="AG291" i="10"/>
  <c r="AP12" i="10"/>
  <c r="S13" i="10"/>
  <c r="D159" i="10" s="1"/>
  <c r="AK13" i="10"/>
  <c r="H168" i="10" s="1"/>
  <c r="W140" i="10"/>
  <c r="AZ138" i="10"/>
  <c r="AY27" i="10"/>
  <c r="AC28" i="10"/>
  <c r="BB28" i="10"/>
  <c r="AQ32" i="10"/>
  <c r="AV12" i="10"/>
  <c r="AO13" i="10"/>
  <c r="L168" i="10" s="1"/>
  <c r="AN138" i="10"/>
  <c r="AN35" i="10"/>
  <c r="K169" i="10" s="1"/>
  <c r="AX160" i="10"/>
  <c r="BB160" i="10"/>
  <c r="AH182" i="10"/>
  <c r="AQ182" i="10" s="1"/>
  <c r="AR182" i="10" s="1"/>
  <c r="AQ29" i="10"/>
  <c r="AP29" i="10"/>
  <c r="S204" i="10"/>
  <c r="S35" i="10"/>
  <c r="D160" i="10" s="1"/>
  <c r="AB30" i="10"/>
  <c r="W204" i="10"/>
  <c r="W35" i="10"/>
  <c r="H160" i="10" s="1"/>
  <c r="AA204" i="10"/>
  <c r="AA206" i="10" s="1"/>
  <c r="AA35" i="10"/>
  <c r="L160" i="10" s="1"/>
  <c r="BD30" i="10"/>
  <c r="AY226" i="10"/>
  <c r="BC226" i="10"/>
  <c r="AJ169" i="10"/>
  <c r="AG203" i="10"/>
  <c r="AP8" i="10"/>
  <c r="W13" i="10"/>
  <c r="H159" i="10" s="1"/>
  <c r="C22" i="10"/>
  <c r="N25" i="10"/>
  <c r="M33" i="10"/>
  <c r="N33" i="10" s="1"/>
  <c r="AJ138" i="10"/>
  <c r="AJ35" i="10"/>
  <c r="G169" i="10" s="1"/>
  <c r="BC27" i="10"/>
  <c r="AZ159" i="10"/>
  <c r="AI162" i="10"/>
  <c r="AM162" i="10"/>
  <c r="AX6" i="10"/>
  <c r="T181" i="10"/>
  <c r="AB181" i="10" s="1"/>
  <c r="AC7" i="10"/>
  <c r="X184" i="10"/>
  <c r="BA181" i="10"/>
  <c r="AB7" i="10"/>
  <c r="BA7" i="10"/>
  <c r="AV8" i="10"/>
  <c r="AJ228" i="10"/>
  <c r="AN228" i="10"/>
  <c r="BC9" i="10"/>
  <c r="AX247" i="10"/>
  <c r="BB247" i="10"/>
  <c r="AH269" i="10"/>
  <c r="AQ11" i="10"/>
  <c r="AP11" i="10"/>
  <c r="AZ12" i="10"/>
  <c r="AA13" i="10"/>
  <c r="L159" i="10" s="1"/>
  <c r="M22" i="10"/>
  <c r="N22" i="10" s="1"/>
  <c r="AP27" i="10"/>
  <c r="AQ28" i="10"/>
  <c r="AW29" i="10"/>
  <c r="AG204" i="10"/>
  <c r="AP30" i="10"/>
  <c r="AG35" i="10"/>
  <c r="D169" i="10" s="1"/>
  <c r="AK204" i="10"/>
  <c r="AK206" i="10" s="1"/>
  <c r="AK35" i="10"/>
  <c r="H169" i="10" s="1"/>
  <c r="AO204" i="10"/>
  <c r="AO206" i="10" s="1"/>
  <c r="AO35" i="10"/>
  <c r="L169" i="10" s="1"/>
  <c r="AY31" i="10"/>
  <c r="AC32" i="10"/>
  <c r="AP33" i="10"/>
  <c r="AZ34" i="10"/>
  <c r="AC50" i="10"/>
  <c r="AQ50" i="10"/>
  <c r="BB50" i="10"/>
  <c r="AW183" i="10"/>
  <c r="AB51" i="10"/>
  <c r="AP51" i="10"/>
  <c r="AB205" i="10"/>
  <c r="AV205" i="10"/>
  <c r="AY53" i="10"/>
  <c r="BC53" i="10"/>
  <c r="AC54" i="10"/>
  <c r="AQ54" i="10"/>
  <c r="AC271" i="10"/>
  <c r="AD271" i="10" s="1"/>
  <c r="AW271" i="10"/>
  <c r="AB55" i="10"/>
  <c r="AP55" i="10"/>
  <c r="BA55" i="10"/>
  <c r="BD56" i="10"/>
  <c r="AA57" i="10"/>
  <c r="L161" i="10" s="1"/>
  <c r="AY144" i="10"/>
  <c r="BC71" i="10"/>
  <c r="Y169" i="10"/>
  <c r="BB166" i="10"/>
  <c r="X191" i="10"/>
  <c r="BA188" i="10"/>
  <c r="S213" i="10"/>
  <c r="AV210" i="10"/>
  <c r="AB210" i="10"/>
  <c r="M77" i="10"/>
  <c r="N77" i="10" s="1"/>
  <c r="AA301" i="10"/>
  <c r="BD298" i="10"/>
  <c r="AG301" i="10"/>
  <c r="AP298" i="10"/>
  <c r="AZ78" i="10"/>
  <c r="W79" i="10"/>
  <c r="H162" i="10" s="1"/>
  <c r="AK79" i="10"/>
  <c r="H171" i="10" s="1"/>
  <c r="AH167" i="10"/>
  <c r="AQ167" i="10" s="1"/>
  <c r="AR167" i="10" s="1"/>
  <c r="AQ94" i="10"/>
  <c r="AC211" i="10"/>
  <c r="AD211" i="10" s="1"/>
  <c r="AW211" i="10"/>
  <c r="AB96" i="10"/>
  <c r="AP96" i="10"/>
  <c r="AQ233" i="10"/>
  <c r="AR233" i="10" s="1"/>
  <c r="BD98" i="10"/>
  <c r="AC100" i="10"/>
  <c r="Y146" i="10"/>
  <c r="Y147" i="10" s="1"/>
  <c r="Y123" i="10"/>
  <c r="J164" i="10" s="1"/>
  <c r="BC117" i="10"/>
  <c r="AC119" i="10"/>
  <c r="Z144" i="10"/>
  <c r="AB144" i="10" s="1"/>
  <c r="AV5" i="10"/>
  <c r="Z162" i="10"/>
  <c r="BC159" i="10"/>
  <c r="AY6" i="10"/>
  <c r="BC6" i="10"/>
  <c r="U184" i="10"/>
  <c r="AX181" i="10"/>
  <c r="AX7" i="10"/>
  <c r="BB7" i="10"/>
  <c r="X206" i="10"/>
  <c r="BA203" i="10"/>
  <c r="AH206" i="10"/>
  <c r="AQ203" i="10"/>
  <c r="AR203" i="10" s="1"/>
  <c r="BA8" i="10"/>
  <c r="AZ225" i="10"/>
  <c r="W228" i="10"/>
  <c r="AP225" i="10"/>
  <c r="AO228" i="10"/>
  <c r="AZ9" i="10"/>
  <c r="BD9" i="10"/>
  <c r="Z250" i="10"/>
  <c r="BC247" i="10"/>
  <c r="Y272" i="10"/>
  <c r="BB269" i="10"/>
  <c r="T294" i="10"/>
  <c r="AC291" i="10"/>
  <c r="AD291" i="10" s="1"/>
  <c r="AW291" i="10"/>
  <c r="AL305" i="10"/>
  <c r="I153" i="10" s="1"/>
  <c r="AW12" i="10"/>
  <c r="X13" i="10"/>
  <c r="I159" i="10" s="1"/>
  <c r="AH13" i="10"/>
  <c r="E168" i="10" s="1"/>
  <c r="BD138" i="10"/>
  <c r="AZ27" i="10"/>
  <c r="AW30" i="10"/>
  <c r="BD226" i="10"/>
  <c r="AV31" i="10"/>
  <c r="AZ31" i="10"/>
  <c r="BD31" i="10"/>
  <c r="AY32" i="10"/>
  <c r="BC32" i="10"/>
  <c r="AH140" i="10"/>
  <c r="AP5" i="10"/>
  <c r="AB159" i="10"/>
  <c r="AV159" i="10"/>
  <c r="BD159" i="10"/>
  <c r="AV6" i="10"/>
  <c r="AZ6" i="10"/>
  <c r="BD6" i="10"/>
  <c r="V184" i="10"/>
  <c r="AY181" i="10"/>
  <c r="Z184" i="10"/>
  <c r="BC181" i="10"/>
  <c r="AY7" i="10"/>
  <c r="BC7" i="10"/>
  <c r="U206" i="10"/>
  <c r="AX203" i="10"/>
  <c r="Y206" i="10"/>
  <c r="BB203" i="10"/>
  <c r="AC8" i="10"/>
  <c r="AQ8" i="10"/>
  <c r="AX8" i="10"/>
  <c r="BB8" i="10"/>
  <c r="T228" i="10"/>
  <c r="AW225" i="10"/>
  <c r="AC225" i="10"/>
  <c r="AD225" i="10" s="1"/>
  <c r="X228" i="10"/>
  <c r="BA225" i="10"/>
  <c r="AB9" i="10"/>
  <c r="AH228" i="10"/>
  <c r="AQ225" i="10"/>
  <c r="AR225" i="10" s="1"/>
  <c r="AP9" i="10"/>
  <c r="AW9" i="10"/>
  <c r="BA9" i="10"/>
  <c r="S250" i="10"/>
  <c r="AV247" i="10"/>
  <c r="AB247" i="10"/>
  <c r="W250" i="10"/>
  <c r="AZ247" i="10"/>
  <c r="AA250" i="10"/>
  <c r="BD247" i="10"/>
  <c r="AG250" i="10"/>
  <c r="AP247" i="10"/>
  <c r="AV10" i="10"/>
  <c r="AZ10" i="10"/>
  <c r="BD10" i="10"/>
  <c r="V272" i="10"/>
  <c r="AY269" i="10"/>
  <c r="BC269" i="10"/>
  <c r="Z272" i="10"/>
  <c r="AY11" i="10"/>
  <c r="BC11" i="10"/>
  <c r="U294" i="10"/>
  <c r="AX291" i="10"/>
  <c r="Y294" i="10"/>
  <c r="BB291" i="10"/>
  <c r="AC12" i="10"/>
  <c r="AM295" i="10"/>
  <c r="AQ12" i="10"/>
  <c r="AX12" i="10"/>
  <c r="BB12" i="10"/>
  <c r="U13" i="10"/>
  <c r="F159" i="10" s="1"/>
  <c r="Y13" i="10"/>
  <c r="J159" i="10" s="1"/>
  <c r="AI13" i="10"/>
  <c r="F168" i="10" s="1"/>
  <c r="AM13" i="10"/>
  <c r="J168" i="10" s="1"/>
  <c r="N14" i="10"/>
  <c r="AW138" i="10"/>
  <c r="AB27" i="10"/>
  <c r="AW27" i="10"/>
  <c r="BA27" i="10"/>
  <c r="AZ160" i="10"/>
  <c r="AP160" i="10"/>
  <c r="AV28" i="10"/>
  <c r="AZ28" i="10"/>
  <c r="AY29" i="10"/>
  <c r="BC29" i="10"/>
  <c r="AC30" i="10"/>
  <c r="AQ30" i="10"/>
  <c r="AX30" i="10"/>
  <c r="BB30" i="10"/>
  <c r="AW226" i="10"/>
  <c r="AC226" i="10"/>
  <c r="AD226" i="10" s="1"/>
  <c r="AB31" i="10"/>
  <c r="AQ226" i="10"/>
  <c r="AR226" i="10" s="1"/>
  <c r="AP31" i="10"/>
  <c r="AW31" i="10"/>
  <c r="BA31" i="10"/>
  <c r="AV248" i="10"/>
  <c r="AP248" i="10"/>
  <c r="AV32" i="10"/>
  <c r="AZ32" i="10"/>
  <c r="BD32" i="10"/>
  <c r="AY33" i="10"/>
  <c r="BC33" i="10"/>
  <c r="AC34" i="10"/>
  <c r="AQ34" i="10"/>
  <c r="AX34" i="10"/>
  <c r="BB34" i="10"/>
  <c r="U35" i="10"/>
  <c r="F160" i="10" s="1"/>
  <c r="Y35" i="10"/>
  <c r="J160" i="10" s="1"/>
  <c r="M160" i="10" s="1"/>
  <c r="AI35" i="10"/>
  <c r="F169" i="10" s="1"/>
  <c r="AM35" i="10"/>
  <c r="J169" i="10" s="1"/>
  <c r="M169" i="10" s="1"/>
  <c r="N36" i="10"/>
  <c r="AW139" i="10"/>
  <c r="AB49" i="10"/>
  <c r="AQ139" i="10"/>
  <c r="AR139" i="10" s="1"/>
  <c r="AP49" i="10"/>
  <c r="AW49" i="10"/>
  <c r="BA49" i="10"/>
  <c r="AV161" i="10"/>
  <c r="BD161" i="10"/>
  <c r="AV50" i="10"/>
  <c r="BD50" i="10"/>
  <c r="AY51" i="10"/>
  <c r="BC51" i="10"/>
  <c r="AC52" i="10"/>
  <c r="AQ52" i="10"/>
  <c r="AX52" i="10"/>
  <c r="BB52" i="10"/>
  <c r="AW227" i="10"/>
  <c r="AC227" i="10"/>
  <c r="AD227" i="10" s="1"/>
  <c r="AB53" i="10"/>
  <c r="AQ227" i="10"/>
  <c r="AR227" i="10" s="1"/>
  <c r="AP53" i="10"/>
  <c r="AW53" i="10"/>
  <c r="BA53" i="10"/>
  <c r="AV249" i="10"/>
  <c r="AP249" i="10"/>
  <c r="AV54" i="10"/>
  <c r="AZ54" i="10"/>
  <c r="BD54" i="10"/>
  <c r="AY55" i="10"/>
  <c r="BC55" i="10"/>
  <c r="AC56" i="10"/>
  <c r="AQ56" i="10"/>
  <c r="AX56" i="10"/>
  <c r="BB56" i="10"/>
  <c r="U57" i="10"/>
  <c r="F161" i="10" s="1"/>
  <c r="Y57" i="10"/>
  <c r="J161" i="10" s="1"/>
  <c r="AI57" i="10"/>
  <c r="F170" i="10" s="1"/>
  <c r="AM57" i="10"/>
  <c r="J170" i="10" s="1"/>
  <c r="N58" i="10"/>
  <c r="T147" i="10"/>
  <c r="AW144" i="10"/>
  <c r="X147" i="10"/>
  <c r="BA144" i="10"/>
  <c r="AB71" i="10"/>
  <c r="AQ144" i="10"/>
  <c r="AR144" i="10" s="1"/>
  <c r="AH147" i="10"/>
  <c r="AL147" i="10"/>
  <c r="AP71" i="10"/>
  <c r="AW71" i="10"/>
  <c r="BA71" i="10"/>
  <c r="S169" i="10"/>
  <c r="AV166" i="10"/>
  <c r="W169" i="10"/>
  <c r="AZ166" i="10"/>
  <c r="AA169" i="10"/>
  <c r="BD166" i="10"/>
  <c r="AG169" i="10"/>
  <c r="AP166" i="10"/>
  <c r="AV72" i="10"/>
  <c r="AZ72" i="10"/>
  <c r="BD72" i="10"/>
  <c r="AY188" i="10"/>
  <c r="V191" i="10"/>
  <c r="AJ191" i="10"/>
  <c r="AN191" i="10"/>
  <c r="AY73" i="10"/>
  <c r="U213" i="10"/>
  <c r="AX210" i="10"/>
  <c r="Y213" i="10"/>
  <c r="BB210" i="10"/>
  <c r="AC74" i="10"/>
  <c r="AI213" i="10"/>
  <c r="AM213" i="10"/>
  <c r="AQ74" i="10"/>
  <c r="AX74" i="10"/>
  <c r="BB74" i="10"/>
  <c r="T235" i="10"/>
  <c r="AW232" i="10"/>
  <c r="AC232" i="10"/>
  <c r="AD232" i="10" s="1"/>
  <c r="X235" i="10"/>
  <c r="BA232" i="10"/>
  <c r="AB75" i="10"/>
  <c r="AH235" i="10"/>
  <c r="AQ232" i="10"/>
  <c r="AR232" i="10" s="1"/>
  <c r="AL235" i="10"/>
  <c r="AP75" i="10"/>
  <c r="AW75" i="10"/>
  <c r="BA75" i="10"/>
  <c r="AV254" i="10"/>
  <c r="AB254" i="10"/>
  <c r="W257" i="10"/>
  <c r="AZ254" i="10"/>
  <c r="AA257" i="10"/>
  <c r="BD254" i="10"/>
  <c r="AG257" i="10"/>
  <c r="AP254" i="10"/>
  <c r="AV76" i="10"/>
  <c r="AZ76" i="10"/>
  <c r="BD76" i="10"/>
  <c r="AY276" i="10"/>
  <c r="V279" i="10"/>
  <c r="Z279" i="10"/>
  <c r="BC276" i="10"/>
  <c r="AJ279" i="10"/>
  <c r="AN279" i="10"/>
  <c r="AY77" i="10"/>
  <c r="BC77" i="10"/>
  <c r="AX298" i="10"/>
  <c r="AX301" i="10" s="1"/>
  <c r="U301" i="10"/>
  <c r="Y301" i="10"/>
  <c r="BB298" i="10"/>
  <c r="AC78" i="10"/>
  <c r="AI301" i="10"/>
  <c r="AM301" i="10"/>
  <c r="AQ78" i="10"/>
  <c r="AX78" i="10"/>
  <c r="BB78" i="10"/>
  <c r="U79" i="10"/>
  <c r="F162" i="10" s="1"/>
  <c r="Y79" i="10"/>
  <c r="J162" i="10" s="1"/>
  <c r="AI79" i="10"/>
  <c r="F171" i="10" s="1"/>
  <c r="AM79" i="10"/>
  <c r="J171" i="10" s="1"/>
  <c r="N80" i="10"/>
  <c r="AX145" i="10"/>
  <c r="BB145" i="10"/>
  <c r="AC93" i="10"/>
  <c r="BA93" i="10"/>
  <c r="AV94" i="10"/>
  <c r="BA94" i="10"/>
  <c r="BC189" i="10"/>
  <c r="AG189" i="10"/>
  <c r="AP189" i="10" s="1"/>
  <c r="AP95" i="10"/>
  <c r="AX95" i="10"/>
  <c r="BC95" i="10"/>
  <c r="AY211" i="10"/>
  <c r="BA96" i="10"/>
  <c r="AX233" i="10"/>
  <c r="BB233" i="10"/>
  <c r="AC97" i="10"/>
  <c r="AV97" i="10"/>
  <c r="BA97" i="10"/>
  <c r="AV98" i="10"/>
  <c r="BA98" i="10"/>
  <c r="AY277" i="10"/>
  <c r="BC277" i="10"/>
  <c r="AG277" i="10"/>
  <c r="AP277" i="10" s="1"/>
  <c r="AP99" i="10"/>
  <c r="AX99" i="10"/>
  <c r="BC99" i="10"/>
  <c r="AW100" i="10"/>
  <c r="BB100" i="10"/>
  <c r="X101" i="10"/>
  <c r="I163" i="10" s="1"/>
  <c r="AJ101" i="10"/>
  <c r="G172" i="10" s="1"/>
  <c r="M121" i="10"/>
  <c r="N121" i="10" s="1"/>
  <c r="S146" i="10"/>
  <c r="S123" i="10"/>
  <c r="D164" i="10" s="1"/>
  <c r="W146" i="10"/>
  <c r="W123" i="10"/>
  <c r="H164" i="10" s="1"/>
  <c r="AA146" i="10"/>
  <c r="AA123" i="10"/>
  <c r="L164" i="10" s="1"/>
  <c r="BD115" i="10"/>
  <c r="AV168" i="10"/>
  <c r="AZ168" i="10"/>
  <c r="BD168" i="10"/>
  <c r="AH168" i="10"/>
  <c r="AQ168" i="10" s="1"/>
  <c r="AR168" i="10" s="1"/>
  <c r="AQ116" i="10"/>
  <c r="AP116" i="10"/>
  <c r="AY116" i="10"/>
  <c r="BD116" i="10"/>
  <c r="AC117" i="10"/>
  <c r="AZ117" i="10"/>
  <c r="AC212" i="10"/>
  <c r="AD212" i="10" s="1"/>
  <c r="AW212" i="10"/>
  <c r="AB118" i="10"/>
  <c r="AQ212" i="10"/>
  <c r="AR212" i="10" s="1"/>
  <c r="AP118" i="10"/>
  <c r="AX118" i="10"/>
  <c r="BC118" i="10"/>
  <c r="AB234" i="10"/>
  <c r="AV234" i="10"/>
  <c r="AZ234" i="10"/>
  <c r="BD234" i="10"/>
  <c r="AQ234" i="10"/>
  <c r="AR234" i="10" s="1"/>
  <c r="AP119" i="10"/>
  <c r="AX119" i="10"/>
  <c r="BD119" i="10"/>
  <c r="S256" i="10"/>
  <c r="AV120" i="10"/>
  <c r="AH256" i="10"/>
  <c r="AQ256" i="10" s="1"/>
  <c r="AR256" i="10" s="1"/>
  <c r="AQ120" i="10"/>
  <c r="AP120" i="10"/>
  <c r="BA120" i="10"/>
  <c r="AC121" i="10"/>
  <c r="AX121" i="10"/>
  <c r="AH300" i="10"/>
  <c r="AQ300" i="10" s="1"/>
  <c r="AR300" i="10" s="1"/>
  <c r="AQ122" i="10"/>
  <c r="AP122" i="10"/>
  <c r="BA122" i="10"/>
  <c r="T123" i="10"/>
  <c r="E164" i="10" s="1"/>
  <c r="AL123" i="10"/>
  <c r="I173" i="10" s="1"/>
  <c r="X249" i="10"/>
  <c r="AC249" i="10" s="1"/>
  <c r="AD249" i="10" s="1"/>
  <c r="BA33" i="10"/>
  <c r="BD34" i="10"/>
  <c r="AY49" i="10"/>
  <c r="AX50" i="10"/>
  <c r="BA51" i="10"/>
  <c r="BD205" i="10"/>
  <c r="AV52" i="10"/>
  <c r="AX54" i="10"/>
  <c r="BB54" i="10"/>
  <c r="AZ56" i="10"/>
  <c r="W57" i="10"/>
  <c r="H161" i="10" s="1"/>
  <c r="AK57" i="10"/>
  <c r="H170" i="10" s="1"/>
  <c r="W213" i="10"/>
  <c r="AZ210" i="10"/>
  <c r="AG213" i="10"/>
  <c r="AP210" i="10"/>
  <c r="AZ74" i="10"/>
  <c r="Z235" i="10"/>
  <c r="BC232" i="10"/>
  <c r="AY75" i="10"/>
  <c r="BC75" i="10"/>
  <c r="U257" i="10"/>
  <c r="AX254" i="10"/>
  <c r="Y257" i="10"/>
  <c r="BB254" i="10"/>
  <c r="AQ76" i="10"/>
  <c r="AX76" i="10"/>
  <c r="BB76" i="10"/>
  <c r="X279" i="10"/>
  <c r="BA276" i="10"/>
  <c r="AW77" i="10"/>
  <c r="BA77" i="10"/>
  <c r="W301" i="10"/>
  <c r="AZ298" i="10"/>
  <c r="S79" i="10"/>
  <c r="D162" i="10" s="1"/>
  <c r="AG79" i="10"/>
  <c r="D171" i="10" s="1"/>
  <c r="W145" i="10"/>
  <c r="W101" i="10"/>
  <c r="H163" i="10" s="1"/>
  <c r="AP94" i="10"/>
  <c r="BD94" i="10"/>
  <c r="AQ211" i="10"/>
  <c r="AR211" i="10" s="1"/>
  <c r="AV255" i="10"/>
  <c r="AM101" i="10"/>
  <c r="J172" i="10" s="1"/>
  <c r="U146" i="10"/>
  <c r="U147" i="10" s="1"/>
  <c r="U123" i="10"/>
  <c r="F164" i="10" s="1"/>
  <c r="AG190" i="10"/>
  <c r="AP190" i="10" s="1"/>
  <c r="AP117" i="10"/>
  <c r="AC5" i="10"/>
  <c r="U318" i="10" s="1"/>
  <c r="AQ5" i="10"/>
  <c r="T162" i="10"/>
  <c r="AW159" i="10"/>
  <c r="AC159" i="10"/>
  <c r="AD159" i="10" s="1"/>
  <c r="X162" i="10"/>
  <c r="BA159" i="10"/>
  <c r="AB6" i="10"/>
  <c r="AH162" i="10"/>
  <c r="AQ159" i="10"/>
  <c r="AR159" i="10" s="1"/>
  <c r="AP6" i="10"/>
  <c r="AW6" i="10"/>
  <c r="BA6" i="10"/>
  <c r="S184" i="10"/>
  <c r="AV181" i="10"/>
  <c r="AZ181" i="10"/>
  <c r="BD181" i="10"/>
  <c r="AG184" i="10"/>
  <c r="AV7" i="10"/>
  <c r="AZ7" i="10"/>
  <c r="BD7" i="10"/>
  <c r="V206" i="10"/>
  <c r="AY203" i="10"/>
  <c r="Z206" i="10"/>
  <c r="BC203" i="10"/>
  <c r="AY8" i="10"/>
  <c r="BC8" i="10"/>
  <c r="U228" i="10"/>
  <c r="AX225" i="10"/>
  <c r="Y228" i="10"/>
  <c r="BB225" i="10"/>
  <c r="AC9" i="10"/>
  <c r="AM239" i="10"/>
  <c r="J150" i="10" s="1"/>
  <c r="AQ9" i="10"/>
  <c r="AX9" i="10"/>
  <c r="BB9" i="10"/>
  <c r="AC247" i="10"/>
  <c r="AD247" i="10" s="1"/>
  <c r="AW247" i="10"/>
  <c r="T250" i="10"/>
  <c r="BA247" i="10"/>
  <c r="AB10" i="10"/>
  <c r="AQ247" i="10"/>
  <c r="AR247" i="10" s="1"/>
  <c r="AH250" i="10"/>
  <c r="AP10" i="10"/>
  <c r="AW10" i="10"/>
  <c r="BA10" i="10"/>
  <c r="S272" i="10"/>
  <c r="AV269" i="10"/>
  <c r="AZ269" i="10"/>
  <c r="W272" i="10"/>
  <c r="AA272" i="10"/>
  <c r="BD269" i="10"/>
  <c r="AG272" i="10"/>
  <c r="AP269" i="10"/>
  <c r="AV11" i="10"/>
  <c r="AZ11" i="10"/>
  <c r="BD11" i="10"/>
  <c r="V294" i="10"/>
  <c r="AY291" i="10"/>
  <c r="Z294" i="10"/>
  <c r="BC291" i="10"/>
  <c r="AY12" i="10"/>
  <c r="BC12" i="10"/>
  <c r="AC27" i="10"/>
  <c r="AQ27" i="10"/>
  <c r="AX27" i="10"/>
  <c r="BB27" i="10"/>
  <c r="AW160" i="10"/>
  <c r="AC160" i="10"/>
  <c r="AD160" i="10" s="1"/>
  <c r="AB28" i="10"/>
  <c r="AQ160" i="10"/>
  <c r="AR160" i="10" s="1"/>
  <c r="AP28" i="10"/>
  <c r="AW28" i="10"/>
  <c r="BA28" i="10"/>
  <c r="AV182" i="10"/>
  <c r="AV29" i="10"/>
  <c r="AZ29" i="10"/>
  <c r="BD29" i="10"/>
  <c r="AY30" i="10"/>
  <c r="BC30" i="10"/>
  <c r="AC31" i="10"/>
  <c r="AQ31" i="10"/>
  <c r="AX31" i="10"/>
  <c r="BB31" i="10"/>
  <c r="AW248" i="10"/>
  <c r="AB32" i="10"/>
  <c r="AQ248" i="10"/>
  <c r="AR248" i="10" s="1"/>
  <c r="AP32" i="10"/>
  <c r="AW32" i="10"/>
  <c r="BA32" i="10"/>
  <c r="AV270" i="10"/>
  <c r="AB270" i="10"/>
  <c r="AP270" i="10"/>
  <c r="AV33" i="10"/>
  <c r="AZ33" i="10"/>
  <c r="BD33" i="10"/>
  <c r="AY34" i="10"/>
  <c r="BC34" i="10"/>
  <c r="AC49" i="10"/>
  <c r="AQ49" i="10"/>
  <c r="AX49" i="10"/>
  <c r="BB49" i="10"/>
  <c r="AW161" i="10"/>
  <c r="AB50" i="10"/>
  <c r="AQ161" i="10"/>
  <c r="AR161" i="10" s="1"/>
  <c r="AP50" i="10"/>
  <c r="AW50" i="10"/>
  <c r="BA50" i="10"/>
  <c r="AV183" i="10"/>
  <c r="AP183" i="10"/>
  <c r="AV51" i="10"/>
  <c r="AZ51" i="10"/>
  <c r="AY52" i="10"/>
  <c r="BC52" i="10"/>
  <c r="AC53" i="10"/>
  <c r="AQ53" i="10"/>
  <c r="AX53" i="10"/>
  <c r="BB53" i="10"/>
  <c r="AW249" i="10"/>
  <c r="AB54" i="10"/>
  <c r="AQ249" i="10"/>
  <c r="AR249" i="10" s="1"/>
  <c r="AP54" i="10"/>
  <c r="AW54" i="10"/>
  <c r="AB271" i="10"/>
  <c r="AV271" i="10"/>
  <c r="AP271" i="10"/>
  <c r="AV55" i="10"/>
  <c r="AZ55" i="10"/>
  <c r="BD55" i="10"/>
  <c r="AY56" i="10"/>
  <c r="BC56" i="10"/>
  <c r="V57" i="10"/>
  <c r="G161" i="10" s="1"/>
  <c r="Z57" i="10"/>
  <c r="K161" i="10" s="1"/>
  <c r="AJ57" i="10"/>
  <c r="G170" i="10" s="1"/>
  <c r="AN57" i="10"/>
  <c r="K170" i="10" s="1"/>
  <c r="AX144" i="10"/>
  <c r="BB144" i="10"/>
  <c r="AC71" i="10"/>
  <c r="AQ71" i="10"/>
  <c r="AX71" i="10"/>
  <c r="BB71" i="10"/>
  <c r="AW166" i="10"/>
  <c r="X169" i="10"/>
  <c r="BA166" i="10"/>
  <c r="AB72" i="10"/>
  <c r="AQ166" i="10"/>
  <c r="AR166" i="10" s="1"/>
  <c r="AL169" i="10"/>
  <c r="AL173" i="10" s="1"/>
  <c r="I147" i="10" s="1"/>
  <c r="AP72" i="10"/>
  <c r="AW72" i="10"/>
  <c r="BA72" i="10"/>
  <c r="AV188" i="10"/>
  <c r="W191" i="10"/>
  <c r="AZ188" i="10"/>
  <c r="AA191" i="10"/>
  <c r="BD188" i="10"/>
  <c r="AP188" i="10"/>
  <c r="AK191" i="10"/>
  <c r="AO191" i="10"/>
  <c r="AV73" i="10"/>
  <c r="AZ73" i="10"/>
  <c r="BD73" i="10"/>
  <c r="V213" i="10"/>
  <c r="AY210" i="10"/>
  <c r="BC210" i="10"/>
  <c r="AJ213" i="10"/>
  <c r="AY74" i="10"/>
  <c r="BC74" i="10"/>
  <c r="U235" i="10"/>
  <c r="AX232" i="10"/>
  <c r="Y235" i="10"/>
  <c r="BB232" i="10"/>
  <c r="AC75" i="10"/>
  <c r="AQ75" i="10"/>
  <c r="AX75" i="10"/>
  <c r="BB75" i="10"/>
  <c r="AC254" i="10"/>
  <c r="AD254" i="10" s="1"/>
  <c r="AW254" i="10"/>
  <c r="BA254" i="10"/>
  <c r="X257" i="10"/>
  <c r="AB76" i="10"/>
  <c r="AQ254" i="10"/>
  <c r="AR254" i="10" s="1"/>
  <c r="AL257" i="10"/>
  <c r="AL261" i="10" s="1"/>
  <c r="I151" i="10" s="1"/>
  <c r="AP76" i="10"/>
  <c r="AW76" i="10"/>
  <c r="BA76" i="10"/>
  <c r="AB276" i="10"/>
  <c r="AV276" i="10"/>
  <c r="W279" i="10"/>
  <c r="AZ276" i="10"/>
  <c r="AZ279" i="10" s="1"/>
  <c r="BD276" i="10"/>
  <c r="AA279" i="10"/>
  <c r="AP276" i="10"/>
  <c r="AV77" i="10"/>
  <c r="AZ77" i="10"/>
  <c r="BD77" i="10"/>
  <c r="AY298" i="10"/>
  <c r="V301" i="10"/>
  <c r="Z301" i="10"/>
  <c r="BC298" i="10"/>
  <c r="AJ301" i="10"/>
  <c r="AN301" i="10"/>
  <c r="AN305" i="10" s="1"/>
  <c r="K153" i="10" s="1"/>
  <c r="AY78" i="10"/>
  <c r="BC78" i="10"/>
  <c r="V79" i="10"/>
  <c r="G162" i="10" s="1"/>
  <c r="AJ79" i="10"/>
  <c r="G171" i="10" s="1"/>
  <c r="AN79" i="10"/>
  <c r="K171" i="10" s="1"/>
  <c r="AG145" i="10"/>
  <c r="AG101" i="10"/>
  <c r="D172" i="10" s="1"/>
  <c r="AK145" i="10"/>
  <c r="AK101" i="10"/>
  <c r="H172" i="10" s="1"/>
  <c r="AO145" i="10"/>
  <c r="AO101" i="10"/>
  <c r="L172" i="10" s="1"/>
  <c r="AW93" i="10"/>
  <c r="BB93" i="10"/>
  <c r="AY167" i="10"/>
  <c r="BC94" i="10"/>
  <c r="S189" i="10"/>
  <c r="AB95" i="10"/>
  <c r="AQ95" i="10"/>
  <c r="AY95" i="10"/>
  <c r="BD95" i="10"/>
  <c r="AW96" i="10"/>
  <c r="BB96" i="10"/>
  <c r="AP233" i="10"/>
  <c r="AW97" i="10"/>
  <c r="BB97" i="10"/>
  <c r="BC98" i="10"/>
  <c r="S277" i="10"/>
  <c r="AB99" i="10"/>
  <c r="AQ99" i="10"/>
  <c r="AY99" i="10"/>
  <c r="BD99" i="10"/>
  <c r="AW299" i="10"/>
  <c r="AC299" i="10"/>
  <c r="AD299" i="10" s="1"/>
  <c r="AB100" i="10"/>
  <c r="AQ299" i="10"/>
  <c r="AR299" i="10" s="1"/>
  <c r="AP100" i="10"/>
  <c r="AX100" i="10"/>
  <c r="BC100" i="10"/>
  <c r="T101" i="10"/>
  <c r="E163" i="10" s="1"/>
  <c r="Y101" i="10"/>
  <c r="J163" i="10" s="1"/>
  <c r="AL101" i="10"/>
  <c r="I172" i="10" s="1"/>
  <c r="AW146" i="10"/>
  <c r="AB115" i="10"/>
  <c r="AI146" i="10"/>
  <c r="AI123" i="10"/>
  <c r="F173" i="10" s="1"/>
  <c r="AM146" i="10"/>
  <c r="AM147" i="10" s="1"/>
  <c r="AM123" i="10"/>
  <c r="J173" i="10" s="1"/>
  <c r="AQ115" i="10"/>
  <c r="T168" i="10"/>
  <c r="AC116" i="10"/>
  <c r="AB116" i="10"/>
  <c r="AZ116" i="10"/>
  <c r="BB117" i="10"/>
  <c r="AC118" i="10"/>
  <c r="AQ118" i="10"/>
  <c r="AY118" i="10"/>
  <c r="AW234" i="10"/>
  <c r="AC234" i="10"/>
  <c r="AD234" i="10" s="1"/>
  <c r="AB119" i="10"/>
  <c r="AQ119" i="10"/>
  <c r="AZ119" i="10"/>
  <c r="T256" i="10"/>
  <c r="AC120" i="10"/>
  <c r="AB120" i="10"/>
  <c r="BC120" i="10"/>
  <c r="AX278" i="10"/>
  <c r="BB278" i="10"/>
  <c r="AG278" i="10"/>
  <c r="AP278" i="10" s="1"/>
  <c r="AP121" i="10"/>
  <c r="AZ121" i="10"/>
  <c r="T300" i="10"/>
  <c r="AB300" i="10" s="1"/>
  <c r="AC122" i="10"/>
  <c r="AB122" i="10"/>
  <c r="BC122" i="10"/>
  <c r="V123" i="10"/>
  <c r="G164" i="10" s="1"/>
  <c r="AN123" i="10"/>
  <c r="K173" i="10" s="1"/>
  <c r="AB137" i="10"/>
  <c r="AZ137" i="10"/>
  <c r="S139" i="10"/>
  <c r="S140" i="10" s="1"/>
  <c r="Z213" i="10"/>
  <c r="AV34" i="10"/>
  <c r="AW51" i="10"/>
  <c r="AC270" i="10"/>
  <c r="AD270" i="10" s="1"/>
  <c r="AW270" i="10"/>
  <c r="AB33" i="10"/>
  <c r="AW33" i="10"/>
  <c r="AV292" i="10"/>
  <c r="AB292" i="10"/>
  <c r="BC49" i="10"/>
  <c r="AP205" i="10"/>
  <c r="AZ52" i="10"/>
  <c r="BD52" i="10"/>
  <c r="AW55" i="10"/>
  <c r="M55" i="10"/>
  <c r="N55" i="10" s="1"/>
  <c r="AV293" i="10"/>
  <c r="AB293" i="10"/>
  <c r="AV56" i="10"/>
  <c r="S57" i="10"/>
  <c r="D161" i="10" s="1"/>
  <c r="AG57" i="10"/>
  <c r="D170" i="10" s="1"/>
  <c r="AO57" i="10"/>
  <c r="L170" i="10" s="1"/>
  <c r="AY71" i="10"/>
  <c r="U169" i="10"/>
  <c r="AX166" i="10"/>
  <c r="AC72" i="10"/>
  <c r="AQ72" i="10"/>
  <c r="AX72" i="10"/>
  <c r="BB72" i="10"/>
  <c r="T191" i="10"/>
  <c r="AW188" i="10"/>
  <c r="AB73" i="10"/>
  <c r="AQ188" i="10"/>
  <c r="AR188" i="10" s="1"/>
  <c r="AH191" i="10"/>
  <c r="BA73" i="10"/>
  <c r="AA213" i="10"/>
  <c r="BD210" i="10"/>
  <c r="AV74" i="10"/>
  <c r="BD74" i="10"/>
  <c r="V235" i="10"/>
  <c r="AY232" i="10"/>
  <c r="AC76" i="10"/>
  <c r="T279" i="10"/>
  <c r="AW276" i="10"/>
  <c r="AC276" i="10"/>
  <c r="AD276" i="10" s="1"/>
  <c r="AB77" i="10"/>
  <c r="AH279" i="10"/>
  <c r="AQ276" i="10"/>
  <c r="AR276" i="10" s="1"/>
  <c r="AP77" i="10"/>
  <c r="S301" i="10"/>
  <c r="AV298" i="10"/>
  <c r="AB298" i="10"/>
  <c r="AV78" i="10"/>
  <c r="BD78" i="10"/>
  <c r="AA79" i="10"/>
  <c r="L162" i="10" s="1"/>
  <c r="AO79" i="10"/>
  <c r="L171" i="10" s="1"/>
  <c r="S145" i="10"/>
  <c r="S101" i="10"/>
  <c r="D163" i="10" s="1"/>
  <c r="AA145" i="10"/>
  <c r="AA101" i="10"/>
  <c r="L163" i="10" s="1"/>
  <c r="AP93" i="10"/>
  <c r="AV167" i="10"/>
  <c r="AB233" i="10"/>
  <c r="AV233" i="10"/>
  <c r="BD233" i="10"/>
  <c r="AP97" i="10"/>
  <c r="BD97" i="10"/>
  <c r="AH255" i="10"/>
  <c r="AQ255" i="10" s="1"/>
  <c r="AR255" i="10" s="1"/>
  <c r="AQ98" i="10"/>
  <c r="AQ100" i="10"/>
  <c r="U101" i="10"/>
  <c r="F163" i="10" s="1"/>
  <c r="AH101" i="10"/>
  <c r="E172" i="10" s="1"/>
  <c r="AC115" i="10"/>
  <c r="AK140" i="10"/>
  <c r="AP159" i="10"/>
  <c r="AG162" i="10"/>
  <c r="AN213" i="10"/>
  <c r="V162" i="10"/>
  <c r="AY159" i="10"/>
  <c r="Y184" i="10"/>
  <c r="BB181" i="10"/>
  <c r="T206" i="10"/>
  <c r="AW203" i="10"/>
  <c r="AC203" i="10"/>
  <c r="AD203" i="10" s="1"/>
  <c r="AW8" i="10"/>
  <c r="AB225" i="10"/>
  <c r="S228" i="10"/>
  <c r="AA228" i="10"/>
  <c r="BD225" i="10"/>
  <c r="AK228" i="10"/>
  <c r="AV9" i="10"/>
  <c r="V250" i="10"/>
  <c r="AY247" i="10"/>
  <c r="AY10" i="10"/>
  <c r="BC10" i="10"/>
  <c r="U272" i="10"/>
  <c r="AX269" i="10"/>
  <c r="AX11" i="10"/>
  <c r="BB11" i="10"/>
  <c r="X294" i="10"/>
  <c r="BA291" i="10"/>
  <c r="AH294" i="10"/>
  <c r="AQ291" i="10"/>
  <c r="AR291" i="10" s="1"/>
  <c r="BA12" i="10"/>
  <c r="T13" i="10"/>
  <c r="AL13" i="10"/>
  <c r="I168" i="10" s="1"/>
  <c r="AV138" i="10"/>
  <c r="AV27" i="10"/>
  <c r="BD27" i="10"/>
  <c r="AY28" i="10"/>
  <c r="BC28" i="10"/>
  <c r="AX29" i="10"/>
  <c r="BB29" i="10"/>
  <c r="AW204" i="10"/>
  <c r="BA30" i="10"/>
  <c r="AB226" i="10"/>
  <c r="AV226" i="10"/>
  <c r="AP226" i="10"/>
  <c r="BB270" i="10"/>
  <c r="AC33" i="10"/>
  <c r="AQ33" i="10"/>
  <c r="AX33" i="10"/>
  <c r="BB33" i="10"/>
  <c r="AC292" i="10"/>
  <c r="AD292" i="10" s="1"/>
  <c r="AW292" i="10"/>
  <c r="AB34" i="10"/>
  <c r="AQ292" i="10"/>
  <c r="AR292" i="10" s="1"/>
  <c r="AP34" i="10"/>
  <c r="AW34" i="10"/>
  <c r="BA34" i="10"/>
  <c r="T35" i="10"/>
  <c r="E160" i="10" s="1"/>
  <c r="X35" i="10"/>
  <c r="I160" i="10" s="1"/>
  <c r="AH35" i="10"/>
  <c r="E169" i="10" s="1"/>
  <c r="O169" i="10" s="1"/>
  <c r="P169" i="10" s="1"/>
  <c r="AL35" i="10"/>
  <c r="I169" i="10" s="1"/>
  <c r="AZ139" i="10"/>
  <c r="AP139" i="10"/>
  <c r="AZ49" i="10"/>
  <c r="AY50" i="10"/>
  <c r="BC50" i="10"/>
  <c r="AC51" i="10"/>
  <c r="AQ51" i="10"/>
  <c r="AX51" i="10"/>
  <c r="BB51" i="10"/>
  <c r="AW205" i="10"/>
  <c r="AC205" i="10"/>
  <c r="AD205" i="10" s="1"/>
  <c r="AB52" i="10"/>
  <c r="AQ205" i="10"/>
  <c r="AR205" i="10" s="1"/>
  <c r="AP52" i="10"/>
  <c r="AW52" i="10"/>
  <c r="BA52" i="10"/>
  <c r="AB227" i="10"/>
  <c r="AV227" i="10"/>
  <c r="AZ227" i="10"/>
  <c r="AP227" i="10"/>
  <c r="AV53" i="10"/>
  <c r="AZ53" i="10"/>
  <c r="BD53" i="10"/>
  <c r="AY54" i="10"/>
  <c r="BC54" i="10"/>
  <c r="AC55" i="10"/>
  <c r="AQ55" i="10"/>
  <c r="AX55" i="10"/>
  <c r="BB55" i="10"/>
  <c r="AC293" i="10"/>
  <c r="AD293" i="10" s="1"/>
  <c r="AW293" i="10"/>
  <c r="AB56" i="10"/>
  <c r="AQ293" i="10"/>
  <c r="AR293" i="10" s="1"/>
  <c r="AP56" i="10"/>
  <c r="AW56" i="10"/>
  <c r="BA56" i="10"/>
  <c r="T57" i="10"/>
  <c r="E161" i="10" s="1"/>
  <c r="X57" i="10"/>
  <c r="I161" i="10" s="1"/>
  <c r="AH57" i="10"/>
  <c r="E170" i="10" s="1"/>
  <c r="AL57" i="10"/>
  <c r="I170" i="10" s="1"/>
  <c r="AV144" i="10"/>
  <c r="AZ144" i="10"/>
  <c r="BD144" i="10"/>
  <c r="AP144" i="10"/>
  <c r="AV71" i="10"/>
  <c r="AZ71" i="10"/>
  <c r="BD71" i="10"/>
  <c r="BC166" i="10"/>
  <c r="BC72" i="10"/>
  <c r="U191" i="10"/>
  <c r="AX188" i="10"/>
  <c r="Y191" i="10"/>
  <c r="BB188" i="10"/>
  <c r="AC73" i="10"/>
  <c r="AI191" i="10"/>
  <c r="AM191" i="10"/>
  <c r="AQ73" i="10"/>
  <c r="AX73" i="10"/>
  <c r="BB73" i="10"/>
  <c r="AC210" i="10"/>
  <c r="AD210" i="10" s="1"/>
  <c r="T213" i="10"/>
  <c r="AW210" i="10"/>
  <c r="X213" i="10"/>
  <c r="BA210" i="10"/>
  <c r="AB74" i="10"/>
  <c r="AQ210" i="10"/>
  <c r="AR210" i="10" s="1"/>
  <c r="AH213" i="10"/>
  <c r="AL213" i="10"/>
  <c r="AL217" i="10" s="1"/>
  <c r="I149" i="10" s="1"/>
  <c r="AP74" i="10"/>
  <c r="AW74" i="10"/>
  <c r="BA74" i="10"/>
  <c r="AB232" i="10"/>
  <c r="S235" i="10"/>
  <c r="AV232" i="10"/>
  <c r="AZ232" i="10"/>
  <c r="W235" i="10"/>
  <c r="AA235" i="10"/>
  <c r="BD232" i="10"/>
  <c r="AP232" i="10"/>
  <c r="AG235" i="10"/>
  <c r="AO235" i="10"/>
  <c r="AV75" i="10"/>
  <c r="AZ75" i="10"/>
  <c r="BD75" i="10"/>
  <c r="V257" i="10"/>
  <c r="AY254" i="10"/>
  <c r="Z257" i="10"/>
  <c r="BC254" i="10"/>
  <c r="AJ257" i="10"/>
  <c r="AN257" i="10"/>
  <c r="AY76" i="10"/>
  <c r="BC76" i="10"/>
  <c r="U279" i="10"/>
  <c r="AX276" i="10"/>
  <c r="BB276" i="10"/>
  <c r="Y279" i="10"/>
  <c r="AC77" i="10"/>
  <c r="AI279" i="10"/>
  <c r="AM279" i="10"/>
  <c r="AQ77" i="10"/>
  <c r="AX77" i="10"/>
  <c r="BB77" i="10"/>
  <c r="AW298" i="10"/>
  <c r="AC298" i="10"/>
  <c r="AD298" i="10" s="1"/>
  <c r="X301" i="10"/>
  <c r="BA298" i="10"/>
  <c r="AB78" i="10"/>
  <c r="AQ298" i="10"/>
  <c r="AR298" i="10" s="1"/>
  <c r="AP78" i="10"/>
  <c r="AW78" i="10"/>
  <c r="BA78" i="10"/>
  <c r="T79" i="10"/>
  <c r="E162" i="10" s="1"/>
  <c r="X79" i="10"/>
  <c r="I162" i="10" s="1"/>
  <c r="AH79" i="10"/>
  <c r="E171" i="10" s="1"/>
  <c r="O171" i="10" s="1"/>
  <c r="P171" i="10" s="1"/>
  <c r="AL79" i="10"/>
  <c r="I171" i="10" s="1"/>
  <c r="AW145" i="10"/>
  <c r="BA145" i="10"/>
  <c r="AB93" i="10"/>
  <c r="AQ93" i="10"/>
  <c r="AZ93" i="10"/>
  <c r="T167" i="10"/>
  <c r="AC94" i="10"/>
  <c r="BA167" i="10"/>
  <c r="AB94" i="10"/>
  <c r="AZ94" i="10"/>
  <c r="AX189" i="10"/>
  <c r="BB189" i="10"/>
  <c r="BB95" i="10"/>
  <c r="AC96" i="10"/>
  <c r="AQ96" i="10"/>
  <c r="AW233" i="10"/>
  <c r="AC233" i="10"/>
  <c r="AD233" i="10" s="1"/>
  <c r="BA233" i="10"/>
  <c r="AB97" i="10"/>
  <c r="AQ97" i="10"/>
  <c r="AZ97" i="10"/>
  <c r="T255" i="10"/>
  <c r="AC98" i="10"/>
  <c r="BA255" i="10"/>
  <c r="AB98" i="10"/>
  <c r="AZ98" i="10"/>
  <c r="AX277" i="10"/>
  <c r="BB277" i="10"/>
  <c r="BB99" i="10"/>
  <c r="V101" i="10"/>
  <c r="G163" i="10" s="1"/>
  <c r="AI101" i="10"/>
  <c r="F172" i="10" s="1"/>
  <c r="AN101" i="10"/>
  <c r="K172" i="10" s="1"/>
  <c r="M110" i="10"/>
  <c r="N110" i="10" s="1"/>
  <c r="P113" i="10"/>
  <c r="AG146" i="10"/>
  <c r="AG147" i="10" s="1"/>
  <c r="AG123" i="10"/>
  <c r="D173" i="10" s="1"/>
  <c r="AK146" i="10"/>
  <c r="AK123" i="10"/>
  <c r="H173" i="10" s="1"/>
  <c r="AO146" i="10"/>
  <c r="AO147" i="10" s="1"/>
  <c r="AO123" i="10"/>
  <c r="L173" i="10" s="1"/>
  <c r="BB115" i="10"/>
  <c r="BC168" i="10"/>
  <c r="BC116" i="10"/>
  <c r="S190" i="10"/>
  <c r="AB117" i="10"/>
  <c r="AZ190" i="10"/>
  <c r="BD190" i="10"/>
  <c r="AQ117" i="10"/>
  <c r="AY117" i="10"/>
  <c r="BD117" i="10"/>
  <c r="BB119" i="10"/>
  <c r="AY256" i="10"/>
  <c r="BC256" i="10"/>
  <c r="AY120" i="10"/>
  <c r="S278" i="10"/>
  <c r="AB121" i="10"/>
  <c r="AV121" i="10"/>
  <c r="BD121" i="10"/>
  <c r="AY300" i="10"/>
  <c r="BC300" i="10"/>
  <c r="AY122" i="10"/>
  <c r="Z123" i="10"/>
  <c r="K164" i="10" s="1"/>
  <c r="AJ123" i="10"/>
  <c r="G173" i="10" s="1"/>
  <c r="M132" i="10"/>
  <c r="N132" i="10" s="1"/>
  <c r="N124" i="10"/>
  <c r="U140" i="10"/>
  <c r="Y140" i="10"/>
  <c r="AV137" i="10"/>
  <c r="AG140" i="10"/>
  <c r="AA162" i="10"/>
  <c r="W184" i="10"/>
  <c r="AG228" i="10"/>
  <c r="BC93" i="10"/>
  <c r="AX94" i="10"/>
  <c r="BB94" i="10"/>
  <c r="AC189" i="10"/>
  <c r="AD189" i="10" s="1"/>
  <c r="AW189" i="10"/>
  <c r="AQ189" i="10"/>
  <c r="AR189" i="10" s="1"/>
  <c r="AW95" i="10"/>
  <c r="BA95" i="10"/>
  <c r="AV211" i="10"/>
  <c r="AB211" i="10"/>
  <c r="AP211" i="10"/>
  <c r="AV96" i="10"/>
  <c r="AZ96" i="10"/>
  <c r="BD96" i="10"/>
  <c r="AY97" i="10"/>
  <c r="BC97" i="10"/>
  <c r="AX98" i="10"/>
  <c r="BB98" i="10"/>
  <c r="AW277" i="10"/>
  <c r="AC277" i="10"/>
  <c r="AD277" i="10" s="1"/>
  <c r="AQ277" i="10"/>
  <c r="AR277" i="10" s="1"/>
  <c r="AW99" i="10"/>
  <c r="BA99" i="10"/>
  <c r="AV299" i="10"/>
  <c r="AB299" i="10"/>
  <c r="AP299" i="10"/>
  <c r="AV100" i="10"/>
  <c r="AZ100" i="10"/>
  <c r="BD100" i="10"/>
  <c r="AX116" i="10"/>
  <c r="BB116" i="10"/>
  <c r="AC190" i="10"/>
  <c r="AD190" i="10" s="1"/>
  <c r="AW190" i="10"/>
  <c r="AQ190" i="10"/>
  <c r="AR190" i="10" s="1"/>
  <c r="AW117" i="10"/>
  <c r="BA117" i="10"/>
  <c r="AV212" i="10"/>
  <c r="AB212" i="10"/>
  <c r="AP212" i="10"/>
  <c r="AV118" i="10"/>
  <c r="AZ118" i="10"/>
  <c r="BD118" i="10"/>
  <c r="AY119" i="10"/>
  <c r="BC119" i="10"/>
  <c r="AX120" i="10"/>
  <c r="BB120" i="10"/>
  <c r="AW278" i="10"/>
  <c r="AC278" i="10"/>
  <c r="AD278" i="10" s="1"/>
  <c r="AQ278" i="10"/>
  <c r="AR278" i="10" s="1"/>
  <c r="AW121" i="10"/>
  <c r="BA121" i="10"/>
  <c r="AV300" i="10"/>
  <c r="AV122" i="10"/>
  <c r="AZ122" i="10"/>
  <c r="BD122" i="10"/>
  <c r="T140" i="10"/>
  <c r="X140" i="10"/>
  <c r="AZ120" i="10"/>
  <c r="BD120" i="10"/>
  <c r="AY121" i="10"/>
  <c r="BC121" i="10"/>
  <c r="AX122" i="10"/>
  <c r="BB122" i="10"/>
  <c r="AC137" i="10"/>
  <c r="AD137" i="10" s="1"/>
  <c r="AX137" i="10"/>
  <c r="BB137" i="10"/>
  <c r="AW137" i="10"/>
  <c r="BA137" i="10"/>
  <c r="I174" i="10" l="1"/>
  <c r="C163" i="10"/>
  <c r="M170" i="10"/>
  <c r="N170" i="10" s="1"/>
  <c r="M163" i="10"/>
  <c r="N163" i="10" s="1"/>
  <c r="C171" i="10"/>
  <c r="O170" i="10"/>
  <c r="P170" i="10" s="1"/>
  <c r="M161" i="10"/>
  <c r="N161" i="10" s="1"/>
  <c r="I165" i="10"/>
  <c r="C169" i="10"/>
  <c r="D174" i="10"/>
  <c r="M162" i="10"/>
  <c r="N162" i="10" s="1"/>
  <c r="G165" i="10"/>
  <c r="C170" i="10"/>
  <c r="C172" i="10"/>
  <c r="O162" i="10"/>
  <c r="P162" i="10" s="1"/>
  <c r="M172" i="10"/>
  <c r="N172" i="10" s="1"/>
  <c r="C162" i="10"/>
  <c r="C164" i="10"/>
  <c r="N169" i="10"/>
  <c r="F165" i="10"/>
  <c r="M164" i="10"/>
  <c r="N164" i="10" s="1"/>
  <c r="G174" i="10"/>
  <c r="O172" i="10"/>
  <c r="P172" i="10" s="1"/>
  <c r="C161" i="10"/>
  <c r="O164" i="10"/>
  <c r="P164" i="10" s="1"/>
  <c r="H165" i="10"/>
  <c r="C160" i="10"/>
  <c r="O161" i="10"/>
  <c r="P161" i="10" s="1"/>
  <c r="O160" i="10"/>
  <c r="P160" i="10" s="1"/>
  <c r="O163" i="10"/>
  <c r="P163" i="10" s="1"/>
  <c r="M171" i="10"/>
  <c r="N171" i="10" s="1"/>
  <c r="N160" i="10"/>
  <c r="L165" i="10"/>
  <c r="H174" i="10"/>
  <c r="K174" i="10"/>
  <c r="K165" i="10"/>
  <c r="M173" i="10"/>
  <c r="N173" i="10" s="1"/>
  <c r="C173" i="10"/>
  <c r="O173" i="10"/>
  <c r="P173" i="10" s="1"/>
  <c r="L174" i="10"/>
  <c r="M159" i="10"/>
  <c r="J165" i="10"/>
  <c r="D165" i="10"/>
  <c r="AC13" i="10"/>
  <c r="E159" i="10"/>
  <c r="C159" i="10" s="1"/>
  <c r="C165" i="10" s="1"/>
  <c r="J174" i="10"/>
  <c r="M168" i="10"/>
  <c r="C168" i="10"/>
  <c r="F174" i="10"/>
  <c r="E174" i="10"/>
  <c r="O168" i="10"/>
  <c r="P168" i="10" s="1"/>
  <c r="N99" i="10"/>
  <c r="AQ123" i="10"/>
  <c r="AR123" i="10" s="1"/>
  <c r="N88" i="10"/>
  <c r="N11" i="10"/>
  <c r="N66" i="10"/>
  <c r="AO173" i="10"/>
  <c r="L147" i="10" s="1"/>
  <c r="AR121" i="10"/>
  <c r="AN318" i="10"/>
  <c r="AN319" i="10" s="1"/>
  <c r="AC166" i="10"/>
  <c r="AD166" i="10" s="1"/>
  <c r="AB188" i="10"/>
  <c r="AI305" i="10"/>
  <c r="F153" i="10" s="1"/>
  <c r="V169" i="10"/>
  <c r="V173" i="10" s="1"/>
  <c r="G136" i="10" s="1"/>
  <c r="AC188" i="10"/>
  <c r="AD188" i="10" s="1"/>
  <c r="AB166" i="10"/>
  <c r="AL283" i="10"/>
  <c r="I152" i="10" s="1"/>
  <c r="AC144" i="10"/>
  <c r="AD144" i="10" s="1"/>
  <c r="AR6" i="10"/>
  <c r="AM185" i="10"/>
  <c r="BA140" i="10"/>
  <c r="AM151" i="10"/>
  <c r="J146" i="10" s="1"/>
  <c r="AJ305" i="10"/>
  <c r="G153" i="10" s="1"/>
  <c r="AX169" i="10"/>
  <c r="AA140" i="10"/>
  <c r="AC140" i="10" s="1"/>
  <c r="AD140" i="10" s="1"/>
  <c r="AC161" i="10"/>
  <c r="AD161" i="10" s="1"/>
  <c r="BC206" i="10"/>
  <c r="BA279" i="10"/>
  <c r="AO283" i="10"/>
  <c r="L152" i="10" s="1"/>
  <c r="AI295" i="10"/>
  <c r="AM273" i="10"/>
  <c r="AK283" i="10"/>
  <c r="H152" i="10" s="1"/>
  <c r="BB206" i="10"/>
  <c r="BF293" i="10"/>
  <c r="BG293" i="10" s="1"/>
  <c r="BD279" i="10"/>
  <c r="AB138" i="10"/>
  <c r="AI273" i="10"/>
  <c r="BB140" i="10"/>
  <c r="AJ261" i="10"/>
  <c r="G151" i="10" s="1"/>
  <c r="AY250" i="10"/>
  <c r="AJ217" i="10"/>
  <c r="G149" i="10" s="1"/>
  <c r="BB257" i="10"/>
  <c r="BB301" i="10"/>
  <c r="AM170" i="10"/>
  <c r="AY213" i="10"/>
  <c r="AJ173" i="10"/>
  <c r="G147" i="10" s="1"/>
  <c r="AI314" i="10"/>
  <c r="AK314" i="10"/>
  <c r="V314" i="10"/>
  <c r="AO305" i="10"/>
  <c r="L153" i="10" s="1"/>
  <c r="Y314" i="10"/>
  <c r="AH314" i="10"/>
  <c r="S314" i="10"/>
  <c r="AN314" i="10"/>
  <c r="AK261" i="10"/>
  <c r="H151" i="10" s="1"/>
  <c r="AL314" i="10"/>
  <c r="U314" i="10"/>
  <c r="X314" i="10"/>
  <c r="AA314" i="10"/>
  <c r="AO314" i="10"/>
  <c r="T314" i="10"/>
  <c r="AM314" i="10"/>
  <c r="W314" i="10"/>
  <c r="AJ314" i="10"/>
  <c r="AG314" i="10"/>
  <c r="Z314" i="10"/>
  <c r="AQ137" i="10"/>
  <c r="AR137" i="10" s="1"/>
  <c r="AK305" i="10"/>
  <c r="H153" i="10" s="1"/>
  <c r="AO261" i="10"/>
  <c r="L151" i="10" s="1"/>
  <c r="AI236" i="10"/>
  <c r="BC294" i="10"/>
  <c r="W147" i="10"/>
  <c r="W151" i="10" s="1"/>
  <c r="H135" i="10" s="1"/>
  <c r="AB161" i="10"/>
  <c r="BC272" i="10"/>
  <c r="BD294" i="10"/>
  <c r="BC191" i="10"/>
  <c r="AN195" i="10"/>
  <c r="K148" i="10" s="1"/>
  <c r="BD250" i="10"/>
  <c r="BA191" i="10"/>
  <c r="AP168" i="10"/>
  <c r="AD99" i="10"/>
  <c r="AB235" i="10"/>
  <c r="AA237" i="10" s="1"/>
  <c r="BA213" i="10"/>
  <c r="BF205" i="10"/>
  <c r="BG205" i="10" s="1"/>
  <c r="Z191" i="10"/>
  <c r="Z195" i="10" s="1"/>
  <c r="K137" i="10" s="1"/>
  <c r="BA162" i="10"/>
  <c r="AY272" i="10"/>
  <c r="AC204" i="10"/>
  <c r="AD204" i="10" s="1"/>
  <c r="BB184" i="10"/>
  <c r="AP167" i="10"/>
  <c r="AZ250" i="10"/>
  <c r="BA206" i="10"/>
  <c r="AM229" i="10"/>
  <c r="AP256" i="10"/>
  <c r="W326" i="10"/>
  <c r="W327" i="10" s="1"/>
  <c r="AY169" i="10"/>
  <c r="AH169" i="10"/>
  <c r="AQ169" i="10" s="1"/>
  <c r="AR169" i="10" s="1"/>
  <c r="AY191" i="10"/>
  <c r="AC138" i="10"/>
  <c r="AD138" i="10" s="1"/>
  <c r="BF278" i="10"/>
  <c r="BG278" i="10" s="1"/>
  <c r="BE99" i="10"/>
  <c r="AM258" i="10"/>
  <c r="AQ204" i="10"/>
  <c r="AR204" i="10" s="1"/>
  <c r="BA294" i="10"/>
  <c r="BD213" i="10"/>
  <c r="BB235" i="10"/>
  <c r="BF248" i="10"/>
  <c r="BG248" i="10" s="1"/>
  <c r="BB228" i="10"/>
  <c r="AA184" i="10"/>
  <c r="AA195" i="10" s="1"/>
  <c r="L137" i="10" s="1"/>
  <c r="BC235" i="10"/>
  <c r="AX294" i="10"/>
  <c r="AX305" i="10" s="1"/>
  <c r="BA228" i="10"/>
  <c r="BD140" i="10"/>
  <c r="AC183" i="10"/>
  <c r="AD183" i="10" s="1"/>
  <c r="AZ294" i="10"/>
  <c r="AX213" i="10"/>
  <c r="AY184" i="10"/>
  <c r="AD10" i="10"/>
  <c r="AX140" i="10"/>
  <c r="AZ235" i="10"/>
  <c r="BE9" i="10"/>
  <c r="AY162" i="10"/>
  <c r="BC213" i="10"/>
  <c r="AB183" i="10"/>
  <c r="AY294" i="10"/>
  <c r="AZ272" i="10"/>
  <c r="BD184" i="10"/>
  <c r="BD257" i="10"/>
  <c r="BB213" i="10"/>
  <c r="AC139" i="10"/>
  <c r="AD139" i="10" s="1"/>
  <c r="AX206" i="10"/>
  <c r="BC184" i="10"/>
  <c r="AX184" i="10"/>
  <c r="Y250" i="10"/>
  <c r="Y261" i="10" s="1"/>
  <c r="J140" i="10" s="1"/>
  <c r="W162" i="10"/>
  <c r="U163" i="10" s="1"/>
  <c r="AQ138" i="10"/>
  <c r="AR138" i="10" s="1"/>
  <c r="AI185" i="10"/>
  <c r="V318" i="10"/>
  <c r="V319" i="10" s="1"/>
  <c r="AP300" i="10"/>
  <c r="AP301" i="10" s="1"/>
  <c r="BA301" i="10"/>
  <c r="T301" i="10"/>
  <c r="AP235" i="10"/>
  <c r="AN237" i="10" s="1"/>
  <c r="AP162" i="10"/>
  <c r="AG164" i="10" s="1"/>
  <c r="AG165" i="10" s="1"/>
  <c r="AA147" i="10"/>
  <c r="V147" i="10"/>
  <c r="V151" i="10" s="1"/>
  <c r="G135" i="10" s="1"/>
  <c r="AC248" i="10"/>
  <c r="AD248" i="10" s="1"/>
  <c r="BD272" i="10"/>
  <c r="AY206" i="10"/>
  <c r="AX257" i="10"/>
  <c r="AB248" i="10"/>
  <c r="BB294" i="10"/>
  <c r="BC162" i="10"/>
  <c r="AP138" i="10"/>
  <c r="BB169" i="10"/>
  <c r="AM207" i="10"/>
  <c r="BE212" i="10"/>
  <c r="BF98" i="10"/>
  <c r="BC326" i="10" s="1"/>
  <c r="BC327" i="10" s="1"/>
  <c r="BE211" i="10"/>
  <c r="AI229" i="10"/>
  <c r="BF234" i="10"/>
  <c r="BG234" i="10" s="1"/>
  <c r="AX235" i="10"/>
  <c r="BE271" i="10"/>
  <c r="BE183" i="10"/>
  <c r="BF161" i="10"/>
  <c r="BG161" i="10" s="1"/>
  <c r="AZ184" i="10"/>
  <c r="AZ301" i="10"/>
  <c r="AZ213" i="10"/>
  <c r="BF212" i="10"/>
  <c r="BG212" i="10" s="1"/>
  <c r="AZ257" i="10"/>
  <c r="BE299" i="10"/>
  <c r="AK147" i="10"/>
  <c r="AK151" i="10" s="1"/>
  <c r="H146" i="10" s="1"/>
  <c r="BF233" i="10"/>
  <c r="BG233" i="10" s="1"/>
  <c r="AH301" i="10"/>
  <c r="AG302" i="10" s="1"/>
  <c r="BF292" i="10"/>
  <c r="BG292" i="10" s="1"/>
  <c r="AX272" i="10"/>
  <c r="BD228" i="10"/>
  <c r="BF8" i="10"/>
  <c r="BG8" i="10" s="1"/>
  <c r="S147" i="10"/>
  <c r="S151" i="10" s="1"/>
  <c r="D135" i="10" s="1"/>
  <c r="AY235" i="10"/>
  <c r="BF299" i="10"/>
  <c r="BG299" i="10" s="1"/>
  <c r="BF160" i="10"/>
  <c r="BG160" i="10" s="1"/>
  <c r="AX228" i="10"/>
  <c r="BC250" i="10"/>
  <c r="BF271" i="10"/>
  <c r="BG271" i="10" s="1"/>
  <c r="BF116" i="10"/>
  <c r="BG116" i="10" s="1"/>
  <c r="BF226" i="10"/>
  <c r="BG226" i="10" s="1"/>
  <c r="AY147" i="10"/>
  <c r="BF122" i="10"/>
  <c r="BG122" i="10" s="1"/>
  <c r="BF189" i="10"/>
  <c r="BG189" i="10" s="1"/>
  <c r="BC101" i="10"/>
  <c r="BD169" i="10"/>
  <c r="BE95" i="10"/>
  <c r="BE227" i="10"/>
  <c r="BF5" i="10"/>
  <c r="AX318" i="10" s="1"/>
  <c r="AX319" i="10" s="1"/>
  <c r="AP137" i="10"/>
  <c r="AC145" i="10"/>
  <c r="AD145" i="10" s="1"/>
  <c r="BC57" i="10"/>
  <c r="AC146" i="10"/>
  <c r="AD146" i="10" s="1"/>
  <c r="BF183" i="10"/>
  <c r="BG183" i="10" s="1"/>
  <c r="BA184" i="10"/>
  <c r="AB160" i="10"/>
  <c r="AQ146" i="10"/>
  <c r="AR146" i="10" s="1"/>
  <c r="U250" i="10"/>
  <c r="U261" i="10" s="1"/>
  <c r="F140" i="10" s="1"/>
  <c r="BA272" i="10"/>
  <c r="BF190" i="10"/>
  <c r="BG190" i="10" s="1"/>
  <c r="BA123" i="10"/>
  <c r="BB191" i="10"/>
  <c r="BD35" i="10"/>
  <c r="BF270" i="10"/>
  <c r="BG270" i="10" s="1"/>
  <c r="AZ140" i="10"/>
  <c r="AP191" i="10"/>
  <c r="BF32" i="10"/>
  <c r="BG32" i="10" s="1"/>
  <c r="AB13" i="10"/>
  <c r="T15" i="10" s="1"/>
  <c r="AG14" i="10"/>
  <c r="BD301" i="10"/>
  <c r="BB250" i="10"/>
  <c r="AG148" i="10"/>
  <c r="AO151" i="10"/>
  <c r="L146" i="10" s="1"/>
  <c r="S141" i="10"/>
  <c r="BE118" i="10"/>
  <c r="X151" i="10"/>
  <c r="I135" i="10" s="1"/>
  <c r="BE122" i="10"/>
  <c r="BF117" i="10"/>
  <c r="AW123" i="10"/>
  <c r="BE117" i="10"/>
  <c r="BF277" i="10"/>
  <c r="BG277" i="10" s="1"/>
  <c r="AV190" i="10"/>
  <c r="BE190" i="10" s="1"/>
  <c r="AB190" i="10"/>
  <c r="AC255" i="10"/>
  <c r="AD255" i="10" s="1"/>
  <c r="AW255" i="10"/>
  <c r="BF255" i="10" s="1"/>
  <c r="BG255" i="10" s="1"/>
  <c r="AB255" i="10"/>
  <c r="V326" i="10"/>
  <c r="V327" i="10" s="1"/>
  <c r="AD94" i="10"/>
  <c r="AB101" i="10"/>
  <c r="Z103" i="10" s="1"/>
  <c r="AX279" i="10"/>
  <c r="AY257" i="10"/>
  <c r="AI192" i="10"/>
  <c r="BD79" i="10"/>
  <c r="AW140" i="10"/>
  <c r="BF137" i="10"/>
  <c r="BG137" i="10" s="1"/>
  <c r="T151" i="10"/>
  <c r="E135" i="10" s="1"/>
  <c r="BF121" i="10"/>
  <c r="BE116" i="10"/>
  <c r="AX123" i="10"/>
  <c r="BF99" i="10"/>
  <c r="BF94" i="10"/>
  <c r="AX101" i="10"/>
  <c r="AA173" i="10"/>
  <c r="L136" i="10" s="1"/>
  <c r="U141" i="10"/>
  <c r="U151" i="10"/>
  <c r="F135" i="10" s="1"/>
  <c r="AB278" i="10"/>
  <c r="AV278" i="10"/>
  <c r="BE278" i="10" s="1"/>
  <c r="BC123" i="10"/>
  <c r="BB123" i="10"/>
  <c r="BF115" i="10"/>
  <c r="AI102" i="10"/>
  <c r="AC167" i="10"/>
  <c r="AD167" i="10" s="1"/>
  <c r="AW167" i="10"/>
  <c r="BF167" i="10" s="1"/>
  <c r="BG167" i="10" s="1"/>
  <c r="AQ79" i="10"/>
  <c r="BF78" i="10"/>
  <c r="AA324" i="10"/>
  <c r="AA325" i="10" s="1"/>
  <c r="AD77" i="10"/>
  <c r="U280" i="10"/>
  <c r="AI258" i="10"/>
  <c r="BD235" i="10"/>
  <c r="BE232" i="10"/>
  <c r="AV235" i="10"/>
  <c r="BF74" i="10"/>
  <c r="BF210" i="10"/>
  <c r="BG210" i="10" s="1"/>
  <c r="AW213" i="10"/>
  <c r="BF73" i="10"/>
  <c r="W324" i="10"/>
  <c r="W325" i="10" s="1"/>
  <c r="AD73" i="10"/>
  <c r="U192" i="10"/>
  <c r="AZ79" i="10"/>
  <c r="AC57" i="10"/>
  <c r="BE53" i="10"/>
  <c r="AC35" i="10"/>
  <c r="AQ294" i="10"/>
  <c r="AR294" i="10" s="1"/>
  <c r="BF11" i="10"/>
  <c r="AW206" i="10"/>
  <c r="BF203" i="10"/>
  <c r="BG203" i="10" s="1"/>
  <c r="AR100" i="10"/>
  <c r="AP326" i="10"/>
  <c r="AP327" i="10" s="1"/>
  <c r="AB167" i="10"/>
  <c r="BD145" i="10"/>
  <c r="AB301" i="10"/>
  <c r="X303" i="10" s="1"/>
  <c r="AW279" i="10"/>
  <c r="BF276" i="10"/>
  <c r="BG276" i="10" s="1"/>
  <c r="Z324" i="10"/>
  <c r="Z325" i="10" s="1"/>
  <c r="AD76" i="10"/>
  <c r="BE74" i="10"/>
  <c r="BF188" i="10"/>
  <c r="BG188" i="10" s="1"/>
  <c r="AW191" i="10"/>
  <c r="S58" i="10"/>
  <c r="BE292" i="10"/>
  <c r="AW300" i="10"/>
  <c r="BF300" i="10" s="1"/>
  <c r="BG300" i="10" s="1"/>
  <c r="AC300" i="10"/>
  <c r="AD300" i="10" s="1"/>
  <c r="Z328" i="10"/>
  <c r="Z329" i="10" s="1"/>
  <c r="AD120" i="10"/>
  <c r="AL328" i="10"/>
  <c r="AL329" i="10" s="1"/>
  <c r="AR118" i="10"/>
  <c r="AI328" i="10"/>
  <c r="AI329" i="10" s="1"/>
  <c r="AR115" i="10"/>
  <c r="AO326" i="10"/>
  <c r="AO327" i="10" s="1"/>
  <c r="AR99" i="10"/>
  <c r="AP255" i="10"/>
  <c r="AK326" i="10"/>
  <c r="AK327" i="10" s="1"/>
  <c r="AR95" i="10"/>
  <c r="AG102" i="10"/>
  <c r="BE77" i="10"/>
  <c r="AP279" i="10"/>
  <c r="AH257" i="10"/>
  <c r="AH261" i="10" s="1"/>
  <c r="E151" i="10" s="1"/>
  <c r="BA257" i="10"/>
  <c r="AM236" i="10"/>
  <c r="BE73" i="10"/>
  <c r="AG191" i="10"/>
  <c r="BB79" i="10"/>
  <c r="AI147" i="10"/>
  <c r="BF50" i="10"/>
  <c r="AI322" i="10"/>
  <c r="AI323" i="10" s="1"/>
  <c r="AR49" i="10"/>
  <c r="Y320" i="10"/>
  <c r="Y321" i="10" s="1"/>
  <c r="AD31" i="10"/>
  <c r="AX35" i="10"/>
  <c r="V305" i="10"/>
  <c r="G142" i="10" s="1"/>
  <c r="AP272" i="10"/>
  <c r="AG274" i="10" s="1"/>
  <c r="AG275" i="10" s="1"/>
  <c r="W283" i="10"/>
  <c r="H141" i="10" s="1"/>
  <c r="BF247" i="10"/>
  <c r="BG247" i="10" s="1"/>
  <c r="AW250" i="10"/>
  <c r="AM318" i="10"/>
  <c r="AM319" i="10" s="1"/>
  <c r="AR9" i="10"/>
  <c r="BE7" i="10"/>
  <c r="AV184" i="10"/>
  <c r="BF6" i="10"/>
  <c r="AW13" i="10"/>
  <c r="X173" i="10"/>
  <c r="I136" i="10" s="1"/>
  <c r="AI318" i="10"/>
  <c r="AI319" i="10" s="1"/>
  <c r="AR5" i="10"/>
  <c r="AV123" i="10"/>
  <c r="BF77" i="10"/>
  <c r="AG214" i="10"/>
  <c r="AY123" i="10"/>
  <c r="AW235" i="10"/>
  <c r="BF232" i="10"/>
  <c r="BG232" i="10" s="1"/>
  <c r="AL324" i="10"/>
  <c r="AL325" i="10" s="1"/>
  <c r="AR74" i="10"/>
  <c r="BE10" i="10"/>
  <c r="AH239" i="10"/>
  <c r="E150" i="10" s="1"/>
  <c r="AQ228" i="10"/>
  <c r="AR228" i="10" s="1"/>
  <c r="AZ13" i="10"/>
  <c r="BB13" i="10"/>
  <c r="BF120" i="10"/>
  <c r="AG124" i="10"/>
  <c r="AM326" i="10"/>
  <c r="AM327" i="10" s="1"/>
  <c r="AR97" i="10"/>
  <c r="AZ101" i="10"/>
  <c r="BF298" i="10"/>
  <c r="BG298" i="10" s="1"/>
  <c r="AO324" i="10"/>
  <c r="AO325" i="10" s="1"/>
  <c r="AR77" i="10"/>
  <c r="Y280" i="10"/>
  <c r="BC257" i="10"/>
  <c r="S236" i="10"/>
  <c r="AC213" i="10"/>
  <c r="AD213" i="10" s="1"/>
  <c r="AK324" i="10"/>
  <c r="AK325" i="10" s="1"/>
  <c r="AR73" i="10"/>
  <c r="AV79" i="10"/>
  <c r="BE71" i="10"/>
  <c r="AV35" i="10"/>
  <c r="BE27" i="10"/>
  <c r="U273" i="10"/>
  <c r="U283" i="10"/>
  <c r="F141" i="10" s="1"/>
  <c r="AN261" i="10"/>
  <c r="K151" i="10" s="1"/>
  <c r="V261" i="10"/>
  <c r="G140" i="10" s="1"/>
  <c r="AA239" i="10"/>
  <c r="L139" i="10" s="1"/>
  <c r="T217" i="10"/>
  <c r="E138" i="10" s="1"/>
  <c r="AG163" i="10"/>
  <c r="AG173" i="10"/>
  <c r="D147" i="10" s="1"/>
  <c r="AD115" i="10"/>
  <c r="U328" i="10"/>
  <c r="U329" i="10" s="1"/>
  <c r="AN326" i="10"/>
  <c r="AN327" i="10" s="1"/>
  <c r="AR98" i="10"/>
  <c r="S102" i="10"/>
  <c r="AV301" i="10"/>
  <c r="BE298" i="10"/>
  <c r="AQ279" i="10"/>
  <c r="AR279" i="10" s="1"/>
  <c r="AC279" i="10"/>
  <c r="AD279" i="10" s="1"/>
  <c r="AQ191" i="10"/>
  <c r="AR191" i="10" s="1"/>
  <c r="AR72" i="10"/>
  <c r="AJ324" i="10"/>
  <c r="AJ325" i="10" s="1"/>
  <c r="AY79" i="10"/>
  <c r="BE56" i="10"/>
  <c r="BF55" i="10"/>
  <c r="BF33" i="10"/>
  <c r="BF51" i="10"/>
  <c r="AB139" i="10"/>
  <c r="AV139" i="10"/>
  <c r="BE139" i="10" s="1"/>
  <c r="AC256" i="10"/>
  <c r="AD256" i="10" s="1"/>
  <c r="AW256" i="10"/>
  <c r="BF256" i="10" s="1"/>
  <c r="BG256" i="10" s="1"/>
  <c r="X328" i="10"/>
  <c r="X329" i="10" s="1"/>
  <c r="AD118" i="10"/>
  <c r="V328" i="10"/>
  <c r="V329" i="10" s="1"/>
  <c r="AD116" i="10"/>
  <c r="AM124" i="10"/>
  <c r="AB123" i="10"/>
  <c r="X125" i="10" s="1"/>
  <c r="Y102" i="10"/>
  <c r="BF96" i="10"/>
  <c r="AP145" i="10"/>
  <c r="AY301" i="10"/>
  <c r="S279" i="10"/>
  <c r="S283" i="10" s="1"/>
  <c r="D141" i="10" s="1"/>
  <c r="BF76" i="10"/>
  <c r="BF254" i="10"/>
  <c r="BG254" i="10" s="1"/>
  <c r="Y236" i="10"/>
  <c r="BD191" i="10"/>
  <c r="BF72" i="10"/>
  <c r="BF166" i="10"/>
  <c r="BG166" i="10" s="1"/>
  <c r="AX79" i="10"/>
  <c r="U324" i="10"/>
  <c r="U325" i="10" s="1"/>
  <c r="AD71" i="10"/>
  <c r="AD49" i="10"/>
  <c r="U322" i="10"/>
  <c r="U323" i="10" s="1"/>
  <c r="BE270" i="10"/>
  <c r="BE29" i="10"/>
  <c r="BF28" i="10"/>
  <c r="AI320" i="10"/>
  <c r="AI321" i="10" s="1"/>
  <c r="AR27" i="10"/>
  <c r="Y239" i="10"/>
  <c r="J139" i="10" s="1"/>
  <c r="Y229" i="10"/>
  <c r="V217" i="10"/>
  <c r="G138" i="10" s="1"/>
  <c r="AH173" i="10"/>
  <c r="E147" i="10" s="1"/>
  <c r="AQ162" i="10"/>
  <c r="AR162" i="10" s="1"/>
  <c r="U124" i="10"/>
  <c r="AZ145" i="10"/>
  <c r="Y258" i="10"/>
  <c r="BA249" i="10"/>
  <c r="BA250" i="10" s="1"/>
  <c r="AB249" i="10"/>
  <c r="AC123" i="10"/>
  <c r="AV256" i="10"/>
  <c r="AV257" i="10" s="1"/>
  <c r="AB256" i="10"/>
  <c r="S257" i="10"/>
  <c r="S261" i="10" s="1"/>
  <c r="D140" i="10" s="1"/>
  <c r="AP123" i="10"/>
  <c r="AH125" i="10" s="1"/>
  <c r="AZ146" i="10"/>
  <c r="AI80" i="10"/>
  <c r="AB324" i="10"/>
  <c r="AB325" i="10" s="1"/>
  <c r="AD78" i="10"/>
  <c r="AJ283" i="10"/>
  <c r="G152" i="10" s="1"/>
  <c r="BE254" i="10"/>
  <c r="BE49" i="10"/>
  <c r="BF7" i="10"/>
  <c r="AK217" i="10"/>
  <c r="H149" i="10" s="1"/>
  <c r="AI207" i="10"/>
  <c r="AG141" i="10"/>
  <c r="AG151" i="10"/>
  <c r="D146" i="10" s="1"/>
  <c r="BE96" i="10"/>
  <c r="AG239" i="10"/>
  <c r="D150" i="10" s="1"/>
  <c r="AG229" i="10"/>
  <c r="BE137" i="10"/>
  <c r="BE121" i="10"/>
  <c r="AP146" i="10"/>
  <c r="Z326" i="10"/>
  <c r="Z327" i="10" s="1"/>
  <c r="AD98" i="10"/>
  <c r="AL326" i="10"/>
  <c r="AL327" i="10" s="1"/>
  <c r="AR96" i="10"/>
  <c r="AI326" i="10"/>
  <c r="AI327" i="10" s="1"/>
  <c r="AR93" i="10"/>
  <c r="AC79" i="10"/>
  <c r="AM280" i="10"/>
  <c r="BB279" i="10"/>
  <c r="AG236" i="10"/>
  <c r="W237" i="10"/>
  <c r="AM192" i="10"/>
  <c r="AM195" i="10"/>
  <c r="J148" i="10" s="1"/>
  <c r="BC169" i="10"/>
  <c r="AQ57" i="10"/>
  <c r="BF56" i="10"/>
  <c r="AO322" i="10"/>
  <c r="AO323" i="10" s="1"/>
  <c r="AR55" i="10"/>
  <c r="BF52" i="10"/>
  <c r="AK322" i="10"/>
  <c r="AK323" i="10" s="1"/>
  <c r="AR51" i="10"/>
  <c r="AZ57" i="10"/>
  <c r="AQ35" i="10"/>
  <c r="BF34" i="10"/>
  <c r="AO320" i="10"/>
  <c r="AO321" i="10" s="1"/>
  <c r="AR33" i="10"/>
  <c r="BE226" i="10"/>
  <c r="AV228" i="10"/>
  <c r="X305" i="10"/>
  <c r="I142" i="10" s="1"/>
  <c r="AM283" i="10"/>
  <c r="J152" i="10" s="1"/>
  <c r="S239" i="10"/>
  <c r="D139" i="10" s="1"/>
  <c r="S229" i="10"/>
  <c r="AI195" i="10"/>
  <c r="F148" i="10" s="1"/>
  <c r="Y185" i="10"/>
  <c r="Y195" i="10"/>
  <c r="J137" i="10" s="1"/>
  <c r="M137" i="10" s="1"/>
  <c r="AQ101" i="10"/>
  <c r="BE233" i="10"/>
  <c r="AP101" i="10"/>
  <c r="AN103" i="10" s="1"/>
  <c r="AV145" i="10"/>
  <c r="AB145" i="10"/>
  <c r="BE78" i="10"/>
  <c r="V324" i="10"/>
  <c r="V325" i="10" s="1"/>
  <c r="AD72" i="10"/>
  <c r="BE34" i="10"/>
  <c r="AC168" i="10"/>
  <c r="AD168" i="10" s="1"/>
  <c r="AW168" i="10"/>
  <c r="BF168" i="10" s="1"/>
  <c r="BG168" i="10" s="1"/>
  <c r="AC101" i="10"/>
  <c r="AB277" i="10"/>
  <c r="AV277" i="10"/>
  <c r="BE277" i="10" s="1"/>
  <c r="BF97" i="10"/>
  <c r="AV189" i="10"/>
  <c r="BE189" i="10" s="1"/>
  <c r="AB189" i="10"/>
  <c r="BB101" i="10"/>
  <c r="BC301" i="10"/>
  <c r="BE276" i="10"/>
  <c r="T257" i="10"/>
  <c r="T261" i="10" s="1"/>
  <c r="E140" i="10" s="1"/>
  <c r="AM324" i="10"/>
  <c r="AM325" i="10" s="1"/>
  <c r="AR75" i="10"/>
  <c r="AK195" i="10"/>
  <c r="H148" i="10" s="1"/>
  <c r="BE188" i="10"/>
  <c r="T169" i="10"/>
  <c r="T173" i="10" s="1"/>
  <c r="E136" i="10" s="1"/>
  <c r="AI324" i="10"/>
  <c r="AI325" i="10" s="1"/>
  <c r="AR71" i="10"/>
  <c r="BE55" i="10"/>
  <c r="BF54" i="10"/>
  <c r="AM322" i="10"/>
  <c r="AM323" i="10" s="1"/>
  <c r="AR53" i="10"/>
  <c r="BB57" i="10"/>
  <c r="BE33" i="10"/>
  <c r="U320" i="10"/>
  <c r="U321" i="10" s="1"/>
  <c r="AD27" i="10"/>
  <c r="Z305" i="10"/>
  <c r="K142" i="10" s="1"/>
  <c r="AV272" i="10"/>
  <c r="BF10" i="10"/>
  <c r="AQ250" i="10"/>
  <c r="AR250" i="10" s="1"/>
  <c r="X250" i="10"/>
  <c r="AO195" i="10"/>
  <c r="L148" i="10" s="1"/>
  <c r="AB184" i="10"/>
  <c r="W186" i="10" s="1"/>
  <c r="AW162" i="10"/>
  <c r="BF159" i="10"/>
  <c r="BG159" i="10" s="1"/>
  <c r="U319" i="10"/>
  <c r="AD5" i="10"/>
  <c r="AX146" i="10"/>
  <c r="AX147" i="10" s="1"/>
  <c r="BD101" i="10"/>
  <c r="AG80" i="10"/>
  <c r="AR76" i="10"/>
  <c r="AN324" i="10"/>
  <c r="AN325" i="10" s="1"/>
  <c r="BE52" i="10"/>
  <c r="AY57" i="10"/>
  <c r="AR120" i="10"/>
  <c r="AN328" i="10"/>
  <c r="AN329" i="10" s="1"/>
  <c r="AD117" i="10"/>
  <c r="W328" i="10"/>
  <c r="W329" i="10" s="1"/>
  <c r="AR116" i="10"/>
  <c r="AJ328" i="10"/>
  <c r="AJ329" i="10" s="1"/>
  <c r="AB168" i="10"/>
  <c r="S124" i="10"/>
  <c r="BE97" i="10"/>
  <c r="BE94" i="10"/>
  <c r="AV101" i="10"/>
  <c r="Y80" i="10"/>
  <c r="AP324" i="10"/>
  <c r="AP325" i="10" s="1"/>
  <c r="AR78" i="10"/>
  <c r="BC279" i="10"/>
  <c r="BE161" i="10"/>
  <c r="AP57" i="10"/>
  <c r="AO59" i="10" s="1"/>
  <c r="BF139" i="10"/>
  <c r="BG139" i="10" s="1"/>
  <c r="Y36" i="10"/>
  <c r="AP320" i="10"/>
  <c r="AP321" i="10" s="1"/>
  <c r="AR34" i="10"/>
  <c r="X320" i="10"/>
  <c r="X321" i="10" s="1"/>
  <c r="AD30" i="10"/>
  <c r="BE28" i="10"/>
  <c r="AW35" i="10"/>
  <c r="BF27" i="10"/>
  <c r="Y14" i="10"/>
  <c r="AR12" i="10"/>
  <c r="AP318" i="10"/>
  <c r="AP319" i="10" s="1"/>
  <c r="AA261" i="10"/>
  <c r="L140" i="10" s="1"/>
  <c r="AV250" i="10"/>
  <c r="BE247" i="10"/>
  <c r="AY13" i="10"/>
  <c r="BE100" i="10"/>
  <c r="BF95" i="10"/>
  <c r="W195" i="10"/>
  <c r="H137" i="10" s="1"/>
  <c r="Y151" i="10"/>
  <c r="J135" i="10" s="1"/>
  <c r="AK328" i="10"/>
  <c r="AK329" i="10" s="1"/>
  <c r="AR117" i="10"/>
  <c r="X326" i="10"/>
  <c r="X327" i="10" s="1"/>
  <c r="AD96" i="10"/>
  <c r="AI280" i="10"/>
  <c r="AI283" i="10"/>
  <c r="F152" i="10" s="1"/>
  <c r="BE75" i="10"/>
  <c r="AQ213" i="10"/>
  <c r="AR213" i="10" s="1"/>
  <c r="AX191" i="10"/>
  <c r="AX195" i="10" s="1"/>
  <c r="AA322" i="10"/>
  <c r="AA323" i="10" s="1"/>
  <c r="AD55" i="10"/>
  <c r="W322" i="10"/>
  <c r="W323" i="10" s="1"/>
  <c r="AD51" i="10"/>
  <c r="AD33" i="10"/>
  <c r="AA320" i="10"/>
  <c r="AA321" i="10" s="1"/>
  <c r="AK239" i="10"/>
  <c r="H150" i="10" s="1"/>
  <c r="AB228" i="10"/>
  <c r="U102" i="10"/>
  <c r="AG58" i="10"/>
  <c r="BE293" i="10"/>
  <c r="AB328" i="10"/>
  <c r="AB329" i="10" s="1"/>
  <c r="AD122" i="10"/>
  <c r="AM328" i="10"/>
  <c r="AM329" i="10" s="1"/>
  <c r="AR119" i="10"/>
  <c r="AZ123" i="10"/>
  <c r="BE115" i="10"/>
  <c r="AI124" i="10"/>
  <c r="AY101" i="10"/>
  <c r="AW101" i="10"/>
  <c r="BF93" i="10"/>
  <c r="BE93" i="10"/>
  <c r="AQ145" i="10"/>
  <c r="AR145" i="10" s="1"/>
  <c r="AG279" i="10"/>
  <c r="Y324" i="10"/>
  <c r="Y325" i="10" s="1"/>
  <c r="AD75" i="10"/>
  <c r="U236" i="10"/>
  <c r="AZ191" i="10"/>
  <c r="S191" i="10"/>
  <c r="AI170" i="10"/>
  <c r="BA169" i="10"/>
  <c r="AM148" i="10"/>
  <c r="Y322" i="10"/>
  <c r="Y323" i="10" s="1"/>
  <c r="AD53" i="10"/>
  <c r="BE51" i="10"/>
  <c r="AV57" i="10"/>
  <c r="AX57" i="10"/>
  <c r="AM320" i="10"/>
  <c r="AM321" i="10" s="1"/>
  <c r="AR31" i="10"/>
  <c r="BB35" i="10"/>
  <c r="BE11" i="10"/>
  <c r="AA283" i="10"/>
  <c r="L141" i="10" s="1"/>
  <c r="AB272" i="10"/>
  <c r="AA274" i="10" s="1"/>
  <c r="Y318" i="10"/>
  <c r="Y319" i="10" s="1"/>
  <c r="AD9" i="10"/>
  <c r="U239" i="10"/>
  <c r="F139" i="10" s="1"/>
  <c r="U229" i="10"/>
  <c r="AN217" i="10"/>
  <c r="K149" i="10" s="1"/>
  <c r="Z217" i="10"/>
  <c r="K138" i="10" s="1"/>
  <c r="BA13" i="10"/>
  <c r="AM102" i="10"/>
  <c r="U258" i="10"/>
  <c r="AP213" i="10"/>
  <c r="AI215" i="10" s="1"/>
  <c r="AD121" i="10"/>
  <c r="AA328" i="10"/>
  <c r="AA329" i="10" s="1"/>
  <c r="BF119" i="10"/>
  <c r="BE119" i="10"/>
  <c r="BF118" i="10"/>
  <c r="AW79" i="10"/>
  <c r="BF71" i="10"/>
  <c r="AW147" i="10"/>
  <c r="AM58" i="10"/>
  <c r="BE54" i="10"/>
  <c r="BD57" i="10"/>
  <c r="BB305" i="10"/>
  <c r="X318" i="10"/>
  <c r="X319" i="10" s="1"/>
  <c r="AD8" i="10"/>
  <c r="U217" i="10"/>
  <c r="F138" i="10" s="1"/>
  <c r="BD13" i="10"/>
  <c r="AX13" i="10"/>
  <c r="AA217" i="10"/>
  <c r="L138" i="10" s="1"/>
  <c r="BF30" i="10"/>
  <c r="AW294" i="10"/>
  <c r="BF291" i="10"/>
  <c r="BG291" i="10" s="1"/>
  <c r="AO239" i="10"/>
  <c r="L150" i="10" s="1"/>
  <c r="X217" i="10"/>
  <c r="I138" i="10" s="1"/>
  <c r="BE5" i="10"/>
  <c r="AV13" i="10"/>
  <c r="Y124" i="10"/>
  <c r="AB213" i="10"/>
  <c r="AA215" i="10" s="1"/>
  <c r="Y170" i="10"/>
  <c r="Z322" i="10"/>
  <c r="Z323" i="10" s="1"/>
  <c r="AD54" i="10"/>
  <c r="BF29" i="10"/>
  <c r="AQ269" i="10"/>
  <c r="AR269" i="10" s="1"/>
  <c r="AH272" i="10"/>
  <c r="BE8" i="10"/>
  <c r="X195" i="10"/>
  <c r="I137" i="10" s="1"/>
  <c r="AM163" i="10"/>
  <c r="AM173" i="10"/>
  <c r="J147" i="10" s="1"/>
  <c r="AB204" i="10"/>
  <c r="AV204" i="10"/>
  <c r="AN320" i="10"/>
  <c r="AN321" i="10" s="1"/>
  <c r="AR32" i="10"/>
  <c r="AY35" i="10"/>
  <c r="AA318" i="10"/>
  <c r="AA319" i="10" s="1"/>
  <c r="AD11" i="10"/>
  <c r="AI251" i="10"/>
  <c r="AI261" i="10"/>
  <c r="F151" i="10" s="1"/>
  <c r="V239" i="10"/>
  <c r="G139" i="10" s="1"/>
  <c r="Y163" i="10"/>
  <c r="Y173" i="10"/>
  <c r="J136" i="10" s="1"/>
  <c r="W320" i="10"/>
  <c r="W321" i="10" s="1"/>
  <c r="AD29" i="10"/>
  <c r="S173" i="10"/>
  <c r="D136" i="10" s="1"/>
  <c r="S163" i="10"/>
  <c r="BD146" i="10"/>
  <c r="AV146" i="10"/>
  <c r="AB146" i="10"/>
  <c r="AD97" i="10"/>
  <c r="Y326" i="10"/>
  <c r="Y327" i="10" s="1"/>
  <c r="BA101" i="10"/>
  <c r="U80" i="10"/>
  <c r="AM302" i="10"/>
  <c r="Y302" i="10"/>
  <c r="BA235" i="10"/>
  <c r="T237" i="10"/>
  <c r="AC235" i="10"/>
  <c r="AD235" i="10" s="1"/>
  <c r="AM214" i="10"/>
  <c r="Y214" i="10"/>
  <c r="AV169" i="10"/>
  <c r="BE166" i="10"/>
  <c r="AP79" i="10"/>
  <c r="AJ81" i="10" s="1"/>
  <c r="AB79" i="10"/>
  <c r="Z81" i="10" s="1"/>
  <c r="AI58" i="10"/>
  <c r="BF53" i="10"/>
  <c r="AR52" i="10"/>
  <c r="AL322" i="10"/>
  <c r="AL323" i="10" s="1"/>
  <c r="U36" i="10"/>
  <c r="AB320" i="10"/>
  <c r="AB321" i="10" s="1"/>
  <c r="AD34" i="10"/>
  <c r="BE248" i="10"/>
  <c r="U14" i="10"/>
  <c r="Y305" i="10"/>
  <c r="J142" i="10" s="1"/>
  <c r="Y295" i="10"/>
  <c r="V283" i="10"/>
  <c r="G141" i="10" s="1"/>
  <c r="AP250" i="10"/>
  <c r="AH252" i="10" s="1"/>
  <c r="S251" i="10"/>
  <c r="AW228" i="10"/>
  <c r="BF225" i="10"/>
  <c r="BG225" i="10" s="1"/>
  <c r="AR8" i="10"/>
  <c r="AL318" i="10"/>
  <c r="AL319" i="10" s="1"/>
  <c r="BE6" i="10"/>
  <c r="AP13" i="10"/>
  <c r="AG15" i="10" s="1"/>
  <c r="AG16" i="10" s="1"/>
  <c r="AH151" i="10"/>
  <c r="E146" i="10" s="1"/>
  <c r="AZ35" i="10"/>
  <c r="BF12" i="10"/>
  <c r="Z261" i="10"/>
  <c r="K140" i="10" s="1"/>
  <c r="AP228" i="10"/>
  <c r="AG230" i="10" s="1"/>
  <c r="AG231" i="10" s="1"/>
  <c r="BB146" i="10"/>
  <c r="BB147" i="10" s="1"/>
  <c r="AR94" i="10"/>
  <c r="AJ326" i="10"/>
  <c r="AJ327" i="10" s="1"/>
  <c r="AV213" i="10"/>
  <c r="BE210" i="10"/>
  <c r="BC79" i="10"/>
  <c r="AG36" i="10"/>
  <c r="AR28" i="10"/>
  <c r="AJ320" i="10"/>
  <c r="AJ321" i="10" s="1"/>
  <c r="W318" i="10"/>
  <c r="W319" i="10" s="1"/>
  <c r="AD7" i="10"/>
  <c r="AI164" i="10"/>
  <c r="AI173" i="10"/>
  <c r="F147" i="10" s="1"/>
  <c r="AI163" i="10"/>
  <c r="BC35" i="10"/>
  <c r="AP203" i="10"/>
  <c r="AG206" i="10"/>
  <c r="AZ204" i="10"/>
  <c r="AZ206" i="10" s="1"/>
  <c r="BE12" i="10"/>
  <c r="AP182" i="10"/>
  <c r="AP184" i="10" s="1"/>
  <c r="S14" i="10"/>
  <c r="AC269" i="10"/>
  <c r="AD269" i="10" s="1"/>
  <c r="AW269" i="10"/>
  <c r="T272" i="10"/>
  <c r="BC228" i="10"/>
  <c r="W206" i="10"/>
  <c r="AL195" i="10"/>
  <c r="I148" i="10" s="1"/>
  <c r="AX162" i="10"/>
  <c r="AN140" i="10"/>
  <c r="BC138" i="10"/>
  <c r="AA305" i="10"/>
  <c r="L142" i="10" s="1"/>
  <c r="AW182" i="10"/>
  <c r="BF182" i="10" s="1"/>
  <c r="BG182" i="10" s="1"/>
  <c r="AC182" i="10"/>
  <c r="AD182" i="10" s="1"/>
  <c r="S80" i="10"/>
  <c r="AP328" i="10"/>
  <c r="AP329" i="10" s="1"/>
  <c r="AR122" i="10"/>
  <c r="BE120" i="10"/>
  <c r="BE234" i="10"/>
  <c r="BD123" i="10"/>
  <c r="BF100" i="10"/>
  <c r="BE98" i="10"/>
  <c r="AD93" i="10"/>
  <c r="U326" i="10"/>
  <c r="U327" i="10" s="1"/>
  <c r="AM80" i="10"/>
  <c r="AI302" i="10"/>
  <c r="U302" i="10"/>
  <c r="BE76" i="10"/>
  <c r="AI214" i="10"/>
  <c r="AZ169" i="10"/>
  <c r="BA147" i="10"/>
  <c r="Y58" i="10"/>
  <c r="AR56" i="10"/>
  <c r="AP322" i="10"/>
  <c r="AP323" i="10" s="1"/>
  <c r="BF227" i="10"/>
  <c r="BG227" i="10" s="1"/>
  <c r="X322" i="10"/>
  <c r="X323" i="10" s="1"/>
  <c r="AD52" i="10"/>
  <c r="BE50" i="10"/>
  <c r="BA57" i="10"/>
  <c r="AB57" i="10"/>
  <c r="X59" i="10" s="1"/>
  <c r="AM36" i="10"/>
  <c r="BE32" i="10"/>
  <c r="AB35" i="10"/>
  <c r="T37" i="10" s="1"/>
  <c r="AM14" i="10"/>
  <c r="Z283" i="10"/>
  <c r="K141" i="10" s="1"/>
  <c r="AG261" i="10"/>
  <c r="D151" i="10" s="1"/>
  <c r="AG251" i="10"/>
  <c r="W261" i="10"/>
  <c r="H140" i="10" s="1"/>
  <c r="AL239" i="10"/>
  <c r="I150" i="10" s="1"/>
  <c r="T239" i="10"/>
  <c r="E139" i="10" s="1"/>
  <c r="AC228" i="10"/>
  <c r="AD228" i="10" s="1"/>
  <c r="AM217" i="10"/>
  <c r="J149" i="10" s="1"/>
  <c r="AI217" i="10"/>
  <c r="F149" i="10" s="1"/>
  <c r="Y207" i="10"/>
  <c r="Y217" i="10"/>
  <c r="J138" i="10" s="1"/>
  <c r="M138" i="10" s="1"/>
  <c r="AJ195" i="10"/>
  <c r="G148" i="10" s="1"/>
  <c r="V195" i="10"/>
  <c r="G137" i="10" s="1"/>
  <c r="BD162" i="10"/>
  <c r="AL151" i="10"/>
  <c r="I146" i="10" s="1"/>
  <c r="BE31" i="10"/>
  <c r="AC294" i="10"/>
  <c r="AD294" i="10" s="1"/>
  <c r="BB272" i="10"/>
  <c r="W239" i="10"/>
  <c r="H139" i="10" s="1"/>
  <c r="AH217" i="10"/>
  <c r="E149" i="10" s="1"/>
  <c r="AQ206" i="10"/>
  <c r="AR206" i="10" s="1"/>
  <c r="Z147" i="10"/>
  <c r="Z151" i="10" s="1"/>
  <c r="K135" i="10" s="1"/>
  <c r="BC144" i="10"/>
  <c r="BC147" i="10" s="1"/>
  <c r="AD119" i="10"/>
  <c r="Y328" i="10"/>
  <c r="Y329" i="10" s="1"/>
  <c r="AB326" i="10"/>
  <c r="AB327" i="10" s="1"/>
  <c r="AD100" i="10"/>
  <c r="S214" i="10"/>
  <c r="AJ322" i="10"/>
  <c r="AJ323" i="10" s="1"/>
  <c r="AR50" i="10"/>
  <c r="AP35" i="10"/>
  <c r="AH37" i="10" s="1"/>
  <c r="AN239" i="10"/>
  <c r="K150" i="10" s="1"/>
  <c r="T184" i="10"/>
  <c r="S185" i="10" s="1"/>
  <c r="AW181" i="10"/>
  <c r="BE181" i="10" s="1"/>
  <c r="AC181" i="10"/>
  <c r="AD181" i="10" s="1"/>
  <c r="AZ162" i="10"/>
  <c r="BE225" i="10"/>
  <c r="AK320" i="10"/>
  <c r="AK321" i="10" s="1"/>
  <c r="AR29" i="10"/>
  <c r="Z239" i="10"/>
  <c r="K139" i="10" s="1"/>
  <c r="AK318" i="10"/>
  <c r="AK319" i="10" s="1"/>
  <c r="AR7" i="10"/>
  <c r="AK173" i="10"/>
  <c r="H147" i="10" s="1"/>
  <c r="U173" i="10"/>
  <c r="F136" i="10" s="1"/>
  <c r="AY279" i="10"/>
  <c r="AY283" i="10" s="1"/>
  <c r="BF75" i="10"/>
  <c r="AQ235" i="10"/>
  <c r="AR235" i="10" s="1"/>
  <c r="X324" i="10"/>
  <c r="X325" i="10" s="1"/>
  <c r="AD74" i="10"/>
  <c r="U214" i="10"/>
  <c r="BE72" i="10"/>
  <c r="BA79" i="10"/>
  <c r="U58" i="10"/>
  <c r="AB322" i="10"/>
  <c r="AB323" i="10" s="1"/>
  <c r="AD56" i="10"/>
  <c r="AW57" i="10"/>
  <c r="BF49" i="10"/>
  <c r="AI36" i="10"/>
  <c r="BF31" i="10"/>
  <c r="AL320" i="10"/>
  <c r="AL321" i="10" s="1"/>
  <c r="AR30" i="10"/>
  <c r="BA35" i="10"/>
  <c r="AI14" i="10"/>
  <c r="AM305" i="10"/>
  <c r="J153" i="10" s="1"/>
  <c r="AB318" i="10"/>
  <c r="AB319" i="10" s="1"/>
  <c r="AD12" i="10"/>
  <c r="U305" i="10"/>
  <c r="F142" i="10" s="1"/>
  <c r="U295" i="10"/>
  <c r="AN283" i="10"/>
  <c r="K152" i="10" s="1"/>
  <c r="BF9" i="10"/>
  <c r="X239" i="10"/>
  <c r="I139" i="10" s="1"/>
  <c r="BE159" i="10"/>
  <c r="AV162" i="10"/>
  <c r="AQ13" i="10"/>
  <c r="Y273" i="10"/>
  <c r="Y283" i="10"/>
  <c r="J141" i="10" s="1"/>
  <c r="AZ228" i="10"/>
  <c r="U185" i="10"/>
  <c r="U195" i="10"/>
  <c r="F137" i="10" s="1"/>
  <c r="Z173" i="10"/>
  <c r="K136" i="10" s="1"/>
  <c r="BF211" i="10"/>
  <c r="BG211" i="10" s="1"/>
  <c r="AR54" i="10"/>
  <c r="AN322" i="10"/>
  <c r="AN323" i="10" s="1"/>
  <c r="BE205" i="10"/>
  <c r="V322" i="10"/>
  <c r="V323" i="10" s="1"/>
  <c r="AD50" i="10"/>
  <c r="Z320" i="10"/>
  <c r="Z321" i="10" s="1"/>
  <c r="AD32" i="10"/>
  <c r="AP204" i="10"/>
  <c r="AO318" i="10"/>
  <c r="AO319" i="10" s="1"/>
  <c r="AR11" i="10"/>
  <c r="AX250" i="10"/>
  <c r="AJ239" i="10"/>
  <c r="G150" i="10" s="1"/>
  <c r="AO217" i="10"/>
  <c r="L149" i="10" s="1"/>
  <c r="BD204" i="10"/>
  <c r="BD206" i="10" s="1"/>
  <c r="S36" i="10"/>
  <c r="V320" i="10"/>
  <c r="V321" i="10" s="1"/>
  <c r="AD28" i="10"/>
  <c r="AG294" i="10"/>
  <c r="AP291" i="10"/>
  <c r="AP294" i="10" s="1"/>
  <c r="X283" i="10"/>
  <c r="I141" i="10" s="1"/>
  <c r="AM261" i="10"/>
  <c r="J151" i="10" s="1"/>
  <c r="M151" i="10" s="1"/>
  <c r="N151" i="10" s="1"/>
  <c r="AM251" i="10"/>
  <c r="AY228" i="10"/>
  <c r="AB203" i="10"/>
  <c r="AV203" i="10"/>
  <c r="S206" i="10"/>
  <c r="AH184" i="10"/>
  <c r="AG185" i="10" s="1"/>
  <c r="AQ181" i="10"/>
  <c r="AR181" i="10" s="1"/>
  <c r="BB162" i="10"/>
  <c r="BC13" i="10"/>
  <c r="AJ140" i="10"/>
  <c r="BE30" i="10"/>
  <c r="S294" i="10"/>
  <c r="AV291" i="10"/>
  <c r="AB291" i="10"/>
  <c r="AB294" i="10" s="1"/>
  <c r="BE160" i="10"/>
  <c r="AY138" i="10"/>
  <c r="AY140" i="10" s="1"/>
  <c r="W305" i="10"/>
  <c r="H142" i="10" s="1"/>
  <c r="M142" i="10" l="1"/>
  <c r="C174" i="10"/>
  <c r="M150" i="10"/>
  <c r="N150" i="10" s="1"/>
  <c r="M136" i="10"/>
  <c r="M141" i="10"/>
  <c r="AA103" i="10"/>
  <c r="O174" i="10"/>
  <c r="P174" i="10" s="1"/>
  <c r="U170" i="10"/>
  <c r="M148" i="10"/>
  <c r="M152" i="10"/>
  <c r="I154" i="10"/>
  <c r="O149" i="10"/>
  <c r="P149" i="10" s="1"/>
  <c r="M149" i="10"/>
  <c r="N149" i="10" s="1"/>
  <c r="K143" i="10"/>
  <c r="C150" i="10"/>
  <c r="M139" i="10"/>
  <c r="N139" i="10" s="1"/>
  <c r="BA195" i="10"/>
  <c r="M147" i="10"/>
  <c r="N147" i="10" s="1"/>
  <c r="E165" i="10"/>
  <c r="O165" i="10" s="1"/>
  <c r="P165" i="10" s="1"/>
  <c r="O159" i="10"/>
  <c r="P159" i="10" s="1"/>
  <c r="C139" i="10"/>
  <c r="O147" i="10"/>
  <c r="P147" i="10" s="1"/>
  <c r="C147" i="10"/>
  <c r="G143" i="10"/>
  <c r="H154" i="10"/>
  <c r="M165" i="10"/>
  <c r="N165" i="10" s="1"/>
  <c r="N159" i="10"/>
  <c r="O139" i="10"/>
  <c r="P139" i="10" s="1"/>
  <c r="J143" i="10"/>
  <c r="O150" i="10"/>
  <c r="P150" i="10" s="1"/>
  <c r="C151" i="10"/>
  <c r="O151" i="10"/>
  <c r="P151" i="10" s="1"/>
  <c r="F143" i="10"/>
  <c r="L154" i="10"/>
  <c r="M140" i="10"/>
  <c r="M153" i="10"/>
  <c r="J154" i="10"/>
  <c r="N168" i="10"/>
  <c r="M174" i="10"/>
  <c r="AP257" i="10"/>
  <c r="AL259" i="10" s="1"/>
  <c r="BA283" i="10"/>
  <c r="BD239" i="10"/>
  <c r="BD283" i="10"/>
  <c r="BA305" i="10"/>
  <c r="U303" i="10"/>
  <c r="W173" i="10"/>
  <c r="AB305" i="10"/>
  <c r="AL237" i="10"/>
  <c r="AZ305" i="10"/>
  <c r="BD261" i="10"/>
  <c r="AA303" i="10"/>
  <c r="Y303" i="10"/>
  <c r="Z303" i="10"/>
  <c r="AG170" i="10"/>
  <c r="X237" i="10"/>
  <c r="BB151" i="10"/>
  <c r="AL164" i="10"/>
  <c r="BA173" i="10"/>
  <c r="U237" i="10"/>
  <c r="AB239" i="10"/>
  <c r="Y241" i="10" s="1"/>
  <c r="AN164" i="10"/>
  <c r="Y237" i="10"/>
  <c r="AQ147" i="10"/>
  <c r="AR147" i="10" s="1"/>
  <c r="AK164" i="10"/>
  <c r="AJ164" i="10"/>
  <c r="AH164" i="10"/>
  <c r="BB261" i="10"/>
  <c r="AM164" i="10"/>
  <c r="BC283" i="10"/>
  <c r="V237" i="10"/>
  <c r="AO164" i="10"/>
  <c r="BA217" i="10"/>
  <c r="AP169" i="10"/>
  <c r="AM171" i="10" s="1"/>
  <c r="BB207" i="10"/>
  <c r="BC217" i="10"/>
  <c r="BC195" i="10"/>
  <c r="BB217" i="10"/>
  <c r="Y251" i="10"/>
  <c r="AY261" i="10"/>
  <c r="BC320" i="10"/>
  <c r="BC321" i="10" s="1"/>
  <c r="BA151" i="10"/>
  <c r="Y141" i="10"/>
  <c r="AB140" i="10"/>
  <c r="T142" i="10" s="1"/>
  <c r="BC261" i="10"/>
  <c r="AA151" i="10"/>
  <c r="S125" i="10"/>
  <c r="S126" i="10" s="1"/>
  <c r="AB312" i="10"/>
  <c r="AC330" i="10" s="1"/>
  <c r="S237" i="10"/>
  <c r="S238" i="10" s="1"/>
  <c r="AX283" i="10"/>
  <c r="AI306" i="10"/>
  <c r="AJ237" i="10"/>
  <c r="BB170" i="10"/>
  <c r="AX207" i="10"/>
  <c r="AC162" i="10"/>
  <c r="AD162" i="10" s="1"/>
  <c r="BG5" i="10"/>
  <c r="AI237" i="10"/>
  <c r="AV314" i="10"/>
  <c r="Z237" i="10"/>
  <c r="Y238" i="10" s="1"/>
  <c r="AY217" i="10"/>
  <c r="AX295" i="10"/>
  <c r="AK193" i="10"/>
  <c r="AX214" i="10"/>
  <c r="AY195" i="10"/>
  <c r="BD305" i="10"/>
  <c r="BB295" i="10"/>
  <c r="BE255" i="10"/>
  <c r="AX217" i="10"/>
  <c r="S148" i="10"/>
  <c r="BB195" i="10"/>
  <c r="BB214" i="10"/>
  <c r="AH237" i="10"/>
  <c r="Y192" i="10"/>
  <c r="AG237" i="10"/>
  <c r="AG238" i="10" s="1"/>
  <c r="AC191" i="10"/>
  <c r="AD191" i="10" s="1"/>
  <c r="BB229" i="10"/>
  <c r="BE213" i="10"/>
  <c r="AY215" i="10" s="1"/>
  <c r="BA239" i="10"/>
  <c r="AM237" i="10"/>
  <c r="BE191" i="10"/>
  <c r="BC305" i="10"/>
  <c r="BB306" i="10" s="1"/>
  <c r="AB250" i="10"/>
  <c r="U252" i="10" s="1"/>
  <c r="AO237" i="10"/>
  <c r="AB162" i="10"/>
  <c r="AA164" i="10" s="1"/>
  <c r="T230" i="10"/>
  <c r="T231" i="10" s="1"/>
  <c r="AM103" i="10"/>
  <c r="W303" i="10"/>
  <c r="AK237" i="10"/>
  <c r="AY173" i="10"/>
  <c r="BC314" i="10"/>
  <c r="BD314" i="10"/>
  <c r="BB314" i="10"/>
  <c r="AY314" i="10"/>
  <c r="AZ314" i="10"/>
  <c r="AP312" i="10"/>
  <c r="AX314" i="10"/>
  <c r="BA314" i="10"/>
  <c r="AW314" i="10"/>
  <c r="AN37" i="10"/>
  <c r="BE168" i="10"/>
  <c r="X230" i="10"/>
  <c r="BC173" i="10"/>
  <c r="S170" i="10"/>
  <c r="AX302" i="10"/>
  <c r="S103" i="10"/>
  <c r="S104" i="10" s="1"/>
  <c r="Z230" i="10"/>
  <c r="W230" i="10"/>
  <c r="V230" i="10"/>
  <c r="AY305" i="10"/>
  <c r="AN125" i="10"/>
  <c r="BB185" i="10"/>
  <c r="AM81" i="10"/>
  <c r="S37" i="10"/>
  <c r="S38" i="10" s="1"/>
  <c r="S215" i="10"/>
  <c r="S216" i="10" s="1"/>
  <c r="Y125" i="10"/>
  <c r="S303" i="10"/>
  <c r="S304" i="10" s="1"/>
  <c r="AB257" i="10"/>
  <c r="W259" i="10" s="1"/>
  <c r="BE167" i="10"/>
  <c r="BB258" i="10"/>
  <c r="AH193" i="10"/>
  <c r="AH194" i="10" s="1"/>
  <c r="BE328" i="10"/>
  <c r="BE329" i="10" s="1"/>
  <c r="BC337" i="10" s="1"/>
  <c r="BB192" i="10"/>
  <c r="AZ261" i="10"/>
  <c r="T125" i="10"/>
  <c r="T126" i="10" s="1"/>
  <c r="AA37" i="10"/>
  <c r="S81" i="10"/>
  <c r="S82" i="10" s="1"/>
  <c r="U230" i="10"/>
  <c r="V37" i="10"/>
  <c r="W81" i="10"/>
  <c r="BF249" i="10"/>
  <c r="BG249" i="10" s="1"/>
  <c r="BD195" i="10"/>
  <c r="AX239" i="10"/>
  <c r="AP140" i="10"/>
  <c r="AG142" i="10" s="1"/>
  <c r="AG143" i="10" s="1"/>
  <c r="T303" i="10"/>
  <c r="T304" i="10" s="1"/>
  <c r="AX273" i="10"/>
  <c r="BB239" i="10"/>
  <c r="W241" i="10"/>
  <c r="Z274" i="10"/>
  <c r="BD147" i="10"/>
  <c r="BB148" i="10" s="1"/>
  <c r="AG195" i="10"/>
  <c r="D148" i="10" s="1"/>
  <c r="AZ283" i="10"/>
  <c r="AO193" i="10"/>
  <c r="BG98" i="10"/>
  <c r="Y274" i="10"/>
  <c r="BE249" i="10"/>
  <c r="BE250" i="10" s="1"/>
  <c r="AW252" i="10" s="1"/>
  <c r="U59" i="10"/>
  <c r="AJ193" i="10"/>
  <c r="AG258" i="10"/>
  <c r="BB251" i="10"/>
  <c r="X15" i="10"/>
  <c r="AV279" i="10"/>
  <c r="AB191" i="10"/>
  <c r="T193" i="10" s="1"/>
  <c r="AB279" i="10"/>
  <c r="AB283" i="10" s="1"/>
  <c r="X285" i="10" s="1"/>
  <c r="BE145" i="10"/>
  <c r="AM193" i="10"/>
  <c r="AN281" i="10"/>
  <c r="AY328" i="10"/>
  <c r="AY329" i="10" s="1"/>
  <c r="AZ337" i="10" s="1"/>
  <c r="AX185" i="10"/>
  <c r="AX258" i="10"/>
  <c r="X274" i="10"/>
  <c r="Z241" i="10"/>
  <c r="BE228" i="10"/>
  <c r="BA230" i="10" s="1"/>
  <c r="AN193" i="10"/>
  <c r="BB302" i="10"/>
  <c r="AQ301" i="10"/>
  <c r="AR301" i="10" s="1"/>
  <c r="W296" i="10"/>
  <c r="W125" i="10"/>
  <c r="U15" i="10"/>
  <c r="X186" i="10"/>
  <c r="AZ195" i="10"/>
  <c r="Z125" i="10"/>
  <c r="V15" i="10"/>
  <c r="S302" i="10"/>
  <c r="AC301" i="10"/>
  <c r="AD301" i="10" s="1"/>
  <c r="AW257" i="10"/>
  <c r="AV258" i="10" s="1"/>
  <c r="Y103" i="10"/>
  <c r="W103" i="10"/>
  <c r="BA318" i="10"/>
  <c r="BA319" i="10" s="1"/>
  <c r="AH305" i="10"/>
  <c r="Y186" i="10"/>
  <c r="AM240" i="10"/>
  <c r="T305" i="10"/>
  <c r="V186" i="10"/>
  <c r="AX170" i="10"/>
  <c r="AL125" i="10"/>
  <c r="S15" i="10"/>
  <c r="S16" i="10" s="1"/>
  <c r="AH281" i="10"/>
  <c r="AH282" i="10" s="1"/>
  <c r="U103" i="10"/>
  <c r="AA125" i="10"/>
  <c r="BE279" i="10"/>
  <c r="AH103" i="10"/>
  <c r="AH104" i="10" s="1"/>
  <c r="AV140" i="10"/>
  <c r="AV141" i="10" s="1"/>
  <c r="U148" i="10"/>
  <c r="AH303" i="10"/>
  <c r="AH304" i="10" s="1"/>
  <c r="U186" i="10"/>
  <c r="Y59" i="10"/>
  <c r="AA15" i="10"/>
  <c r="W15" i="10"/>
  <c r="AM59" i="10"/>
  <c r="AG59" i="10"/>
  <c r="AG60" i="10" s="1"/>
  <c r="Y15" i="10"/>
  <c r="X103" i="10"/>
  <c r="AB169" i="10"/>
  <c r="Y171" i="10" s="1"/>
  <c r="Z15" i="10"/>
  <c r="AA186" i="10"/>
  <c r="T103" i="10"/>
  <c r="T104" i="10" s="1"/>
  <c r="S186" i="10"/>
  <c r="S187" i="10" s="1"/>
  <c r="V103" i="10"/>
  <c r="T281" i="10"/>
  <c r="T282" i="10" s="1"/>
  <c r="AH296" i="10"/>
  <c r="AH297" i="10" s="1"/>
  <c r="AK37" i="10"/>
  <c r="AI37" i="10"/>
  <c r="V274" i="10"/>
  <c r="BE146" i="10"/>
  <c r="BF144" i="10"/>
  <c r="BG144" i="10" s="1"/>
  <c r="AK103" i="10"/>
  <c r="AZ147" i="10"/>
  <c r="AZ151" i="10" s="1"/>
  <c r="AM303" i="10"/>
  <c r="AJ103" i="10"/>
  <c r="U125" i="10"/>
  <c r="Y230" i="10"/>
  <c r="AM37" i="10"/>
  <c r="AL103" i="10"/>
  <c r="U296" i="10"/>
  <c r="U215" i="10"/>
  <c r="Z37" i="10"/>
  <c r="BE144" i="10"/>
  <c r="AG81" i="10"/>
  <c r="AG82" i="10" s="1"/>
  <c r="AB147" i="10"/>
  <c r="V149" i="10" s="1"/>
  <c r="AH59" i="10"/>
  <c r="AH60" i="10" s="1"/>
  <c r="X81" i="10"/>
  <c r="AG103" i="10"/>
  <c r="AG104" i="10" s="1"/>
  <c r="BE138" i="10"/>
  <c r="BE140" i="10" s="1"/>
  <c r="AP206" i="10"/>
  <c r="AP217" i="10" s="1"/>
  <c r="Y215" i="10"/>
  <c r="AA59" i="10"/>
  <c r="AG303" i="10"/>
  <c r="AG304" i="10" s="1"/>
  <c r="AO81" i="10"/>
  <c r="Y81" i="10"/>
  <c r="BE57" i="10"/>
  <c r="BC59" i="10" s="1"/>
  <c r="S59" i="10"/>
  <c r="S60" i="10" s="1"/>
  <c r="BE162" i="10"/>
  <c r="AX164" i="10" s="1"/>
  <c r="U81" i="10"/>
  <c r="AI125" i="10"/>
  <c r="AI281" i="10"/>
  <c r="W59" i="10"/>
  <c r="S230" i="10"/>
  <c r="S231" i="10" s="1"/>
  <c r="AP147" i="10"/>
  <c r="AO149" i="10" s="1"/>
  <c r="AO125" i="10"/>
  <c r="BF204" i="10"/>
  <c r="BG204" i="10" s="1"/>
  <c r="AG283" i="10"/>
  <c r="D152" i="10" s="1"/>
  <c r="AL37" i="10"/>
  <c r="AH38" i="10"/>
  <c r="AX151" i="10"/>
  <c r="AP195" i="10"/>
  <c r="AN186" i="10"/>
  <c r="AK186" i="10"/>
  <c r="AJ186" i="10"/>
  <c r="AM186" i="10"/>
  <c r="AO186" i="10"/>
  <c r="AI186" i="10"/>
  <c r="AG186" i="10"/>
  <c r="AG187" i="10" s="1"/>
  <c r="AL186" i="10"/>
  <c r="W142" i="10"/>
  <c r="AY151" i="10"/>
  <c r="AX141" i="10"/>
  <c r="T38" i="10"/>
  <c r="AH253" i="10"/>
  <c r="AJ151" i="10"/>
  <c r="G146" i="10" s="1"/>
  <c r="G154" i="10" s="1"/>
  <c r="AI141" i="10"/>
  <c r="AM262" i="10"/>
  <c r="AZ239" i="10"/>
  <c r="BD173" i="10"/>
  <c r="T283" i="10"/>
  <c r="E141" i="10" s="1"/>
  <c r="O141" i="10" s="1"/>
  <c r="P141" i="10" s="1"/>
  <c r="T274" i="10"/>
  <c r="AC272" i="10"/>
  <c r="AD272" i="10" s="1"/>
  <c r="AV214" i="10"/>
  <c r="Y306" i="10"/>
  <c r="BA320" i="10"/>
  <c r="BA321" i="10" s="1"/>
  <c r="BG30" i="10"/>
  <c r="AO215" i="10"/>
  <c r="AK215" i="10"/>
  <c r="BE123" i="10"/>
  <c r="BA125" i="10" s="1"/>
  <c r="AH215" i="10"/>
  <c r="BF138" i="10"/>
  <c r="BG138" i="10" s="1"/>
  <c r="BC318" i="10"/>
  <c r="BC319" i="10" s="1"/>
  <c r="BG10" i="10"/>
  <c r="BA261" i="10"/>
  <c r="BD322" i="10"/>
  <c r="BD323" i="10" s="1"/>
  <c r="BG55" i="10"/>
  <c r="AG174" i="10"/>
  <c r="AD13" i="10"/>
  <c r="AC318" i="10"/>
  <c r="AC319" i="10" s="1"/>
  <c r="AV80" i="10"/>
  <c r="BC328" i="10"/>
  <c r="BC329" i="10" s="1"/>
  <c r="BG120" i="10"/>
  <c r="AV124" i="10"/>
  <c r="S273" i="10"/>
  <c r="AX36" i="10"/>
  <c r="AI148" i="10"/>
  <c r="AI151" i="10"/>
  <c r="F146" i="10" s="1"/>
  <c r="S305" i="10"/>
  <c r="D142" i="10" s="1"/>
  <c r="S295" i="10"/>
  <c r="S296" i="10"/>
  <c r="S297" i="10" s="1"/>
  <c r="S217" i="10"/>
  <c r="D138" i="10" s="1"/>
  <c r="S207" i="10"/>
  <c r="AY239" i="10"/>
  <c r="Y284" i="10"/>
  <c r="U306" i="10"/>
  <c r="AI15" i="10"/>
  <c r="AN230" i="10"/>
  <c r="AQ217" i="10"/>
  <c r="BB283" i="10"/>
  <c r="BB273" i="10"/>
  <c r="AN151" i="10"/>
  <c r="K146" i="10" s="1"/>
  <c r="AM141" i="10"/>
  <c r="BF269" i="10"/>
  <c r="BG269" i="10" s="1"/>
  <c r="AW272" i="10"/>
  <c r="AV273" i="10" s="1"/>
  <c r="AO37" i="10"/>
  <c r="AQ140" i="10"/>
  <c r="AR140" i="10" s="1"/>
  <c r="S262" i="10"/>
  <c r="Y296" i="10"/>
  <c r="U37" i="10"/>
  <c r="AI59" i="10"/>
  <c r="Y174" i="10"/>
  <c r="AI252" i="10"/>
  <c r="AO15" i="10"/>
  <c r="W37" i="10"/>
  <c r="AH283" i="10"/>
  <c r="E152" i="10" s="1"/>
  <c r="O152" i="10" s="1"/>
  <c r="P152" i="10" s="1"/>
  <c r="AQ272" i="10"/>
  <c r="AR272" i="10" s="1"/>
  <c r="AH274" i="10"/>
  <c r="AK81" i="10"/>
  <c r="BE13" i="10"/>
  <c r="AZ15" i="10" s="1"/>
  <c r="BF294" i="10"/>
  <c r="BG294" i="10" s="1"/>
  <c r="BG119" i="10"/>
  <c r="BB328" i="10"/>
  <c r="BB329" i="10" s="1"/>
  <c r="AV58" i="10"/>
  <c r="AJ59" i="10"/>
  <c r="S192" i="10"/>
  <c r="AG280" i="10"/>
  <c r="AG281" i="10"/>
  <c r="AG282" i="10" s="1"/>
  <c r="BE101" i="10"/>
  <c r="BC103" i="10" s="1"/>
  <c r="AQ328" i="10"/>
  <c r="AQ329" i="10" s="1"/>
  <c r="Z215" i="10"/>
  <c r="AV147" i="10"/>
  <c r="AI284" i="10"/>
  <c r="BG95" i="10"/>
  <c r="AZ326" i="10"/>
  <c r="AZ327" i="10" s="1"/>
  <c r="BC140" i="10"/>
  <c r="AX320" i="10"/>
  <c r="AX321" i="10" s="1"/>
  <c r="BG27" i="10"/>
  <c r="Y37" i="10"/>
  <c r="W215" i="10"/>
  <c r="BB58" i="10"/>
  <c r="BC322" i="10"/>
  <c r="BC323" i="10" s="1"/>
  <c r="BG54" i="10"/>
  <c r="AV191" i="10"/>
  <c r="AV195" i="10" s="1"/>
  <c r="AJ215" i="10"/>
  <c r="BB102" i="10"/>
  <c r="BF146" i="10"/>
  <c r="BG146" i="10" s="1"/>
  <c r="AI196" i="10"/>
  <c r="AM284" i="10"/>
  <c r="AV239" i="10"/>
  <c r="AV229" i="10"/>
  <c r="BE320" i="10"/>
  <c r="BE321" i="10" s="1"/>
  <c r="BG34" i="10"/>
  <c r="AM281" i="10"/>
  <c r="AC324" i="10"/>
  <c r="AC325" i="10" s="1"/>
  <c r="AD79" i="10"/>
  <c r="AJ281" i="10"/>
  <c r="BE256" i="10"/>
  <c r="S195" i="10"/>
  <c r="D137" i="10" s="1"/>
  <c r="Y240" i="10"/>
  <c r="V59" i="10"/>
  <c r="AY324" i="10"/>
  <c r="AY325" i="10" s="1"/>
  <c r="BG72" i="10"/>
  <c r="V215" i="10"/>
  <c r="AZ322" i="10"/>
  <c r="AZ323" i="10" s="1"/>
  <c r="BA335" i="10" s="1"/>
  <c r="BG51" i="10"/>
  <c r="AA230" i="10"/>
  <c r="AL59" i="10"/>
  <c r="BF145" i="10"/>
  <c r="BG145" i="10" s="1"/>
  <c r="BB14" i="10"/>
  <c r="AH230" i="10"/>
  <c r="AG215" i="10"/>
  <c r="AG216" i="10" s="1"/>
  <c r="BD324" i="10"/>
  <c r="BD325" i="10" s="1"/>
  <c r="BG77" i="10"/>
  <c r="BF13" i="10"/>
  <c r="S274" i="10"/>
  <c r="S275" i="10" s="1"/>
  <c r="AP283" i="10"/>
  <c r="AN274" i="10"/>
  <c r="AL274" i="10"/>
  <c r="AI274" i="10"/>
  <c r="AK274" i="10"/>
  <c r="AM274" i="10"/>
  <c r="AJ274" i="10"/>
  <c r="AO274" i="10"/>
  <c r="AY322" i="10"/>
  <c r="AY323" i="10" s="1"/>
  <c r="AZ335" i="10" s="1"/>
  <c r="BG50" i="10"/>
  <c r="BB80" i="10"/>
  <c r="BB236" i="10"/>
  <c r="AQ257" i="10"/>
  <c r="AR257" i="10" s="1"/>
  <c r="AH259" i="10"/>
  <c r="V303" i="10"/>
  <c r="V125" i="10"/>
  <c r="AW217" i="10"/>
  <c r="BF206" i="10"/>
  <c r="BG206" i="10" s="1"/>
  <c r="AC322" i="10"/>
  <c r="AC323" i="10" s="1"/>
  <c r="AD57" i="10"/>
  <c r="BA324" i="10"/>
  <c r="BA325" i="10" s="1"/>
  <c r="BG74" i="10"/>
  <c r="AH81" i="10"/>
  <c r="AI103" i="10"/>
  <c r="AX102" i="10"/>
  <c r="X215" i="10"/>
  <c r="AL81" i="10"/>
  <c r="AK125" i="10"/>
  <c r="AV294" i="10"/>
  <c r="BE291" i="10"/>
  <c r="BE294" i="10" s="1"/>
  <c r="BD217" i="10"/>
  <c r="BB318" i="10"/>
  <c r="BB319" i="10" s="1"/>
  <c r="BG9" i="10"/>
  <c r="AZ173" i="10"/>
  <c r="AI174" i="10"/>
  <c r="AK252" i="10"/>
  <c r="AO252" i="10"/>
  <c r="AJ252" i="10"/>
  <c r="AL252" i="10"/>
  <c r="AN252" i="10"/>
  <c r="T238" i="10"/>
  <c r="S174" i="10"/>
  <c r="AZ217" i="10"/>
  <c r="AK15" i="10"/>
  <c r="BF79" i="10"/>
  <c r="AX58" i="10"/>
  <c r="AV102" i="10"/>
  <c r="AX229" i="10"/>
  <c r="X261" i="10"/>
  <c r="I140" i="10" s="1"/>
  <c r="C140" i="10" s="1"/>
  <c r="BG97" i="10"/>
  <c r="BB326" i="10"/>
  <c r="BB327" i="10" s="1"/>
  <c r="BB173" i="10"/>
  <c r="BB163" i="10"/>
  <c r="AH15" i="10"/>
  <c r="AX322" i="10"/>
  <c r="AX323" i="10" s="1"/>
  <c r="AY335" i="10" s="1"/>
  <c r="BG49" i="10"/>
  <c r="AW184" i="10"/>
  <c r="BF181" i="10"/>
  <c r="BG181" i="10" s="1"/>
  <c r="AG252" i="10"/>
  <c r="AG253" i="10" s="1"/>
  <c r="AM15" i="10"/>
  <c r="BE326" i="10"/>
  <c r="BE327" i="10" s="1"/>
  <c r="BG100" i="10"/>
  <c r="AA296" i="10"/>
  <c r="AX163" i="10"/>
  <c r="AX173" i="10"/>
  <c r="W217" i="10"/>
  <c r="AW239" i="10"/>
  <c r="BF228" i="10"/>
  <c r="BG228" i="10" s="1"/>
  <c r="AM215" i="10"/>
  <c r="U251" i="10"/>
  <c r="AC250" i="10"/>
  <c r="AD250" i="10" s="1"/>
  <c r="BG93" i="10"/>
  <c r="AX326" i="10"/>
  <c r="AX327" i="10" s="1"/>
  <c r="AK230" i="10"/>
  <c r="BF35" i="10"/>
  <c r="BF162" i="10"/>
  <c r="BG162" i="10" s="1"/>
  <c r="BE269" i="10"/>
  <c r="BE272" i="10" s="1"/>
  <c r="AV274" i="10" s="1"/>
  <c r="AV275" i="10" s="1"/>
  <c r="Z296" i="10"/>
  <c r="AX236" i="10"/>
  <c r="Y196" i="10"/>
  <c r="AQ320" i="10"/>
  <c r="AQ321" i="10" s="1"/>
  <c r="AR35" i="10"/>
  <c r="BE322" i="10"/>
  <c r="BE323" i="10" s="1"/>
  <c r="BC335" i="10" s="1"/>
  <c r="BG56" i="10"/>
  <c r="AM196" i="10"/>
  <c r="AL215" i="10"/>
  <c r="T81" i="10"/>
  <c r="BE300" i="10"/>
  <c r="BE301" i="10" s="1"/>
  <c r="AG152" i="10"/>
  <c r="AH126" i="10"/>
  <c r="AK59" i="10"/>
  <c r="AQ173" i="10"/>
  <c r="AX80" i="10"/>
  <c r="BC324" i="10"/>
  <c r="BC325" i="10" s="1"/>
  <c r="BG76" i="10"/>
  <c r="AJ303" i="10"/>
  <c r="BA326" i="10"/>
  <c r="BA327" i="10" s="1"/>
  <c r="BG96" i="10"/>
  <c r="AM125" i="10"/>
  <c r="BD320" i="10"/>
  <c r="BD321" i="10" s="1"/>
  <c r="BG33" i="10"/>
  <c r="AN215" i="10"/>
  <c r="AC206" i="10"/>
  <c r="AD206" i="10" s="1"/>
  <c r="U284" i="10"/>
  <c r="BE35" i="10"/>
  <c r="BD37" i="10" s="1"/>
  <c r="T215" i="10"/>
  <c r="Z186" i="10"/>
  <c r="AQ239" i="10"/>
  <c r="BF235" i="10"/>
  <c r="BG235" i="10" s="1"/>
  <c r="AY318" i="10"/>
  <c r="AY319" i="10" s="1"/>
  <c r="BG6" i="10"/>
  <c r="BF250" i="10"/>
  <c r="BG250" i="10" s="1"/>
  <c r="V296" i="10"/>
  <c r="Z59" i="10"/>
  <c r="AG193" i="10"/>
  <c r="AG194" i="10" s="1"/>
  <c r="AG192" i="10"/>
  <c r="AN303" i="10"/>
  <c r="AO103" i="10"/>
  <c r="BF279" i="10"/>
  <c r="BG279" i="10" s="1"/>
  <c r="AC320" i="10"/>
  <c r="AC321" i="10" s="1"/>
  <c r="AD35" i="10"/>
  <c r="T59" i="10"/>
  <c r="AZ324" i="10"/>
  <c r="AZ325" i="10" s="1"/>
  <c r="BG73" i="10"/>
  <c r="AV236" i="10"/>
  <c r="BG115" i="10"/>
  <c r="AX328" i="10"/>
  <c r="AX329" i="10" s="1"/>
  <c r="AY337" i="10" s="1"/>
  <c r="AY326" i="10"/>
  <c r="AY327" i="10" s="1"/>
  <c r="BG94" i="10"/>
  <c r="BG121" i="10"/>
  <c r="BD328" i="10"/>
  <c r="BD329" i="10" s="1"/>
  <c r="AW151" i="10"/>
  <c r="BF123" i="10"/>
  <c r="AH186" i="10"/>
  <c r="AH195" i="10"/>
  <c r="E148" i="10" s="1"/>
  <c r="O148" i="10" s="1"/>
  <c r="P148" i="10" s="1"/>
  <c r="AQ184" i="10"/>
  <c r="AR184" i="10" s="1"/>
  <c r="AG305" i="10"/>
  <c r="D153" i="10" s="1"/>
  <c r="AG296" i="10"/>
  <c r="AG297" i="10" s="1"/>
  <c r="AG295" i="10"/>
  <c r="AQ318" i="10"/>
  <c r="AQ319" i="10" s="1"/>
  <c r="AR13" i="10"/>
  <c r="AM306" i="10"/>
  <c r="BG75" i="10"/>
  <c r="BB324" i="10"/>
  <c r="BB325" i="10" s="1"/>
  <c r="Y262" i="10"/>
  <c r="Y218" i="10"/>
  <c r="AM218" i="10"/>
  <c r="AP239" i="10"/>
  <c r="AJ241" i="10" s="1"/>
  <c r="AL230" i="10"/>
  <c r="AM230" i="10"/>
  <c r="AI230" i="10"/>
  <c r="BG53" i="10"/>
  <c r="BB322" i="10"/>
  <c r="BB323" i="10" s="1"/>
  <c r="AM259" i="10"/>
  <c r="AM174" i="10"/>
  <c r="AV14" i="10"/>
  <c r="AO230" i="10"/>
  <c r="AQ326" i="10"/>
  <c r="AQ327" i="10" s="1"/>
  <c r="AR101" i="10"/>
  <c r="S240" i="10"/>
  <c r="BE203" i="10"/>
  <c r="AV206" i="10"/>
  <c r="AJ230" i="10"/>
  <c r="AK303" i="10"/>
  <c r="AL303" i="10"/>
  <c r="AO303" i="10"/>
  <c r="AB206" i="10"/>
  <c r="AM252" i="10"/>
  <c r="AP305" i="10"/>
  <c r="AL296" i="10"/>
  <c r="AO296" i="10"/>
  <c r="AM296" i="10"/>
  <c r="AI296" i="10"/>
  <c r="AK296" i="10"/>
  <c r="AJ296" i="10"/>
  <c r="AN296" i="10"/>
  <c r="AX261" i="10"/>
  <c r="AX251" i="10"/>
  <c r="U196" i="10"/>
  <c r="AV173" i="10"/>
  <c r="AV163" i="10"/>
  <c r="BB320" i="10"/>
  <c r="BB321" i="10" s="1"/>
  <c r="BG31" i="10"/>
  <c r="BF57" i="10"/>
  <c r="AJ15" i="10"/>
  <c r="AJ37" i="10"/>
  <c r="T195" i="10"/>
  <c r="E137" i="10" s="1"/>
  <c r="O137" i="10" s="1"/>
  <c r="P137" i="10" s="1"/>
  <c r="T186" i="10"/>
  <c r="AC184" i="10"/>
  <c r="AD184" i="10" s="1"/>
  <c r="T296" i="10"/>
  <c r="AI218" i="10"/>
  <c r="AC239" i="10"/>
  <c r="AG262" i="10"/>
  <c r="AI303" i="10"/>
  <c r="BC239" i="10"/>
  <c r="AG207" i="10"/>
  <c r="AG217" i="10"/>
  <c r="D149" i="10" s="1"/>
  <c r="C149" i="10" s="1"/>
  <c r="AG37" i="10"/>
  <c r="AG38" i="10" s="1"/>
  <c r="BE318" i="10"/>
  <c r="BE319" i="10" s="1"/>
  <c r="BG12" i="10"/>
  <c r="AC147" i="10"/>
  <c r="AD147" i="10" s="1"/>
  <c r="AN15" i="10"/>
  <c r="AI262" i="10"/>
  <c r="BE204" i="10"/>
  <c r="AZ320" i="10"/>
  <c r="AZ321" i="10" s="1"/>
  <c r="BG29" i="10"/>
  <c r="AX14" i="10"/>
  <c r="U207" i="10"/>
  <c r="AX324" i="10"/>
  <c r="AX325" i="10" s="1"/>
  <c r="BG71" i="10"/>
  <c r="BA328" i="10"/>
  <c r="BA329" i="10" s="1"/>
  <c r="BB337" i="10" s="1"/>
  <c r="BG118" i="10"/>
  <c r="U240" i="10"/>
  <c r="BB36" i="10"/>
  <c r="Y148" i="10"/>
  <c r="AN81" i="10"/>
  <c r="BF101" i="10"/>
  <c r="X37" i="10"/>
  <c r="AX192" i="10"/>
  <c r="AV261" i="10"/>
  <c r="AV251" i="10"/>
  <c r="AQ261" i="10"/>
  <c r="BE182" i="10"/>
  <c r="BE184" i="10" s="1"/>
  <c r="AN59" i="10"/>
  <c r="AC169" i="10"/>
  <c r="AD169" i="10" s="1"/>
  <c r="AC257" i="10"/>
  <c r="AD257" i="10" s="1"/>
  <c r="AD101" i="10"/>
  <c r="AC326" i="10"/>
  <c r="AC327" i="10" s="1"/>
  <c r="X296" i="10"/>
  <c r="BA322" i="10"/>
  <c r="BA323" i="10" s="1"/>
  <c r="BB335" i="10" s="1"/>
  <c r="BG52" i="10"/>
  <c r="AQ322" i="10"/>
  <c r="AQ323" i="10" s="1"/>
  <c r="AR57" i="10"/>
  <c r="BB280" i="10"/>
  <c r="AG240" i="10"/>
  <c r="AZ318" i="10"/>
  <c r="AZ319" i="10" s="1"/>
  <c r="BG7" i="10"/>
  <c r="AI81" i="10"/>
  <c r="S258" i="10"/>
  <c r="AC328" i="10"/>
  <c r="AC329" i="10" s="1"/>
  <c r="AD123" i="10"/>
  <c r="AI240" i="10"/>
  <c r="AG273" i="10"/>
  <c r="AY320" i="10"/>
  <c r="AY321" i="10" s="1"/>
  <c r="BG28" i="10"/>
  <c r="AW169" i="10"/>
  <c r="AV170" i="10" s="1"/>
  <c r="S280" i="10"/>
  <c r="V81" i="10"/>
  <c r="U274" i="10"/>
  <c r="T16" i="10"/>
  <c r="AV36" i="10"/>
  <c r="BE79" i="10"/>
  <c r="AV81" i="10" s="1"/>
  <c r="AV82" i="10" s="1"/>
  <c r="AW301" i="10"/>
  <c r="AW305" i="10" s="1"/>
  <c r="AG125" i="10"/>
  <c r="AG126" i="10" s="1"/>
  <c r="W274" i="10"/>
  <c r="AH171" i="10"/>
  <c r="AK281" i="10"/>
  <c r="AL281" i="10"/>
  <c r="AO281" i="10"/>
  <c r="BD318" i="10"/>
  <c r="BD319" i="10" s="1"/>
  <c r="BG11" i="10"/>
  <c r="BF213" i="10"/>
  <c r="BG213" i="10" s="1"/>
  <c r="BE235" i="10"/>
  <c r="AV237" i="10" s="1"/>
  <c r="AV238" i="10" s="1"/>
  <c r="BE324" i="10"/>
  <c r="BE325" i="10" s="1"/>
  <c r="BG78" i="10"/>
  <c r="BB124" i="10"/>
  <c r="AJ125" i="10"/>
  <c r="BG99" i="10"/>
  <c r="BD326" i="10"/>
  <c r="BD327" i="10" s="1"/>
  <c r="AI193" i="10"/>
  <c r="AX280" i="10"/>
  <c r="AZ328" i="10"/>
  <c r="AZ329" i="10" s="1"/>
  <c r="BA337" i="10" s="1"/>
  <c r="BG117" i="10"/>
  <c r="S152" i="10"/>
  <c r="BF191" i="10"/>
  <c r="BG191" i="10" s="1"/>
  <c r="AA81" i="10"/>
  <c r="AL15" i="10"/>
  <c r="AQ324" i="10"/>
  <c r="AQ325" i="10" s="1"/>
  <c r="AR79" i="10"/>
  <c r="U152" i="10"/>
  <c r="AX124" i="10"/>
  <c r="AL193" i="10"/>
  <c r="N174" i="10" l="1"/>
  <c r="O146" i="10"/>
  <c r="P146" i="10" s="1"/>
  <c r="AN171" i="10"/>
  <c r="Y104" i="10"/>
  <c r="AJ259" i="10"/>
  <c r="AI259" i="10"/>
  <c r="AP261" i="10"/>
  <c r="AI263" i="10" s="1"/>
  <c r="AO259" i="10"/>
  <c r="V241" i="10"/>
  <c r="AG259" i="10"/>
  <c r="AG260" i="10" s="1"/>
  <c r="S241" i="10"/>
  <c r="S242" i="10" s="1"/>
  <c r="AN259" i="10"/>
  <c r="AK259" i="10"/>
  <c r="M146" i="10"/>
  <c r="K154" i="10"/>
  <c r="C148" i="10"/>
  <c r="N148" i="10"/>
  <c r="AC217" i="10"/>
  <c r="AD217" i="10" s="1"/>
  <c r="H138" i="10"/>
  <c r="C152" i="10"/>
  <c r="AQ305" i="10"/>
  <c r="E153" i="10"/>
  <c r="O153" i="10" s="1"/>
  <c r="P153" i="10" s="1"/>
  <c r="U174" i="10"/>
  <c r="H136" i="10"/>
  <c r="N140" i="10"/>
  <c r="D154" i="10"/>
  <c r="N141" i="10"/>
  <c r="N137" i="10"/>
  <c r="C137" i="10"/>
  <c r="AC305" i="10"/>
  <c r="AD305" i="10" s="1"/>
  <c r="E142" i="10"/>
  <c r="C142" i="10" s="1"/>
  <c r="Y152" i="10"/>
  <c r="L135" i="10"/>
  <c r="C146" i="10"/>
  <c r="C141" i="10"/>
  <c r="F154" i="10"/>
  <c r="N152" i="10"/>
  <c r="E154" i="10"/>
  <c r="C138" i="10"/>
  <c r="D143" i="10"/>
  <c r="O140" i="10"/>
  <c r="P140" i="10" s="1"/>
  <c r="I143" i="10"/>
  <c r="Y82" i="10"/>
  <c r="AI165" i="10"/>
  <c r="Y304" i="10"/>
  <c r="AG171" i="10"/>
  <c r="AG172" i="10" s="1"/>
  <c r="AJ171" i="10"/>
  <c r="AP173" i="10"/>
  <c r="AG175" i="10" s="1"/>
  <c r="AG176" i="10" s="1"/>
  <c r="AO171" i="10"/>
  <c r="AC151" i="10"/>
  <c r="U330" i="10" s="1"/>
  <c r="U331" i="10" s="1"/>
  <c r="AL171" i="10"/>
  <c r="AK171" i="10"/>
  <c r="AM165" i="10"/>
  <c r="U241" i="10"/>
  <c r="T241" i="10"/>
  <c r="T242" i="10" s="1"/>
  <c r="X241" i="10"/>
  <c r="AA241" i="10"/>
  <c r="AX218" i="10"/>
  <c r="U238" i="10"/>
  <c r="AC238" i="10" s="1"/>
  <c r="AI171" i="10"/>
  <c r="V307" i="10"/>
  <c r="AC173" i="10"/>
  <c r="V330" i="10" s="1"/>
  <c r="V331" i="10" s="1"/>
  <c r="Y142" i="10"/>
  <c r="AX306" i="10"/>
  <c r="AM238" i="10"/>
  <c r="AQ164" i="10"/>
  <c r="AH165" i="10"/>
  <c r="AC237" i="10"/>
  <c r="BB262" i="10"/>
  <c r="T259" i="10"/>
  <c r="T260" i="10" s="1"/>
  <c r="S142" i="10"/>
  <c r="S143" i="10" s="1"/>
  <c r="AA142" i="10"/>
  <c r="Z142" i="10"/>
  <c r="U142" i="10"/>
  <c r="V142" i="10"/>
  <c r="V164" i="10"/>
  <c r="AY125" i="10"/>
  <c r="X142" i="10"/>
  <c r="V193" i="10"/>
  <c r="AD312" i="10"/>
  <c r="AC331" i="10" s="1"/>
  <c r="AW215" i="10"/>
  <c r="AW216" i="10" s="1"/>
  <c r="V252" i="10"/>
  <c r="AW164" i="10"/>
  <c r="AW165" i="10" s="1"/>
  <c r="W252" i="10"/>
  <c r="BB230" i="10"/>
  <c r="AL142" i="10"/>
  <c r="BD151" i="10"/>
  <c r="X259" i="10"/>
  <c r="BC215" i="10"/>
  <c r="AX284" i="10"/>
  <c r="AI238" i="10"/>
  <c r="AW125" i="10"/>
  <c r="AW126" i="10" s="1"/>
  <c r="AA252" i="10"/>
  <c r="T252" i="10"/>
  <c r="T253" i="10" s="1"/>
  <c r="S259" i="10"/>
  <c r="S260" i="10" s="1"/>
  <c r="X252" i="10"/>
  <c r="Z252" i="10"/>
  <c r="S252" i="10"/>
  <c r="S253" i="10" s="1"/>
  <c r="V259" i="10"/>
  <c r="BB196" i="10"/>
  <c r="BB240" i="10"/>
  <c r="AM104" i="10"/>
  <c r="Y252" i="10"/>
  <c r="U259" i="10"/>
  <c r="AR312" i="10"/>
  <c r="AQ331" i="10" s="1"/>
  <c r="AQ330" i="10"/>
  <c r="W164" i="10"/>
  <c r="AX196" i="10"/>
  <c r="AX230" i="10"/>
  <c r="AX215" i="10"/>
  <c r="U60" i="10"/>
  <c r="AM126" i="10"/>
  <c r="AZ215" i="10"/>
  <c r="BB215" i="10"/>
  <c r="BA215" i="10"/>
  <c r="AV215" i="10"/>
  <c r="AV216" i="10" s="1"/>
  <c r="BE169" i="10"/>
  <c r="BB171" i="10" s="1"/>
  <c r="BD230" i="10"/>
  <c r="BC230" i="10"/>
  <c r="BD215" i="10"/>
  <c r="AW230" i="10"/>
  <c r="AW231" i="10" s="1"/>
  <c r="AO142" i="10"/>
  <c r="S193" i="10"/>
  <c r="S194" i="10" s="1"/>
  <c r="U231" i="10"/>
  <c r="BC193" i="10"/>
  <c r="AQ237" i="10"/>
  <c r="AH142" i="10"/>
  <c r="AH143" i="10" s="1"/>
  <c r="BE257" i="10"/>
  <c r="AW259" i="10" s="1"/>
  <c r="AW260" i="10" s="1"/>
  <c r="Y38" i="10"/>
  <c r="AI142" i="10"/>
  <c r="U304" i="10"/>
  <c r="AC304" i="10" s="1"/>
  <c r="AG284" i="10"/>
  <c r="S281" i="10"/>
  <c r="S282" i="10" s="1"/>
  <c r="AX193" i="10"/>
  <c r="W281" i="10"/>
  <c r="Y281" i="10"/>
  <c r="AM38" i="10"/>
  <c r="Z164" i="10"/>
  <c r="S164" i="10"/>
  <c r="S165" i="10" s="1"/>
  <c r="AH238" i="10"/>
  <c r="AL149" i="10"/>
  <c r="U164" i="10"/>
  <c r="T164" i="10"/>
  <c r="T165" i="10" s="1"/>
  <c r="AW59" i="10"/>
  <c r="AW60" i="10" s="1"/>
  <c r="AW193" i="10"/>
  <c r="AW194" i="10" s="1"/>
  <c r="BB193" i="10"/>
  <c r="X164" i="10"/>
  <c r="Y164" i="10"/>
  <c r="AG315" i="10"/>
  <c r="AY15" i="10"/>
  <c r="AV230" i="10"/>
  <c r="AV231" i="10" s="1"/>
  <c r="AY230" i="10"/>
  <c r="BF257" i="10"/>
  <c r="BG257" i="10" s="1"/>
  <c r="W193" i="10"/>
  <c r="BE312" i="10"/>
  <c r="BD193" i="10"/>
  <c r="BB37" i="10"/>
  <c r="AC261" i="10"/>
  <c r="Z330" i="10" s="1"/>
  <c r="Z331" i="10" s="1"/>
  <c r="AM142" i="10"/>
  <c r="Y216" i="10"/>
  <c r="Z281" i="10"/>
  <c r="AN142" i="10"/>
  <c r="U193" i="10"/>
  <c r="Y259" i="10"/>
  <c r="S315" i="10"/>
  <c r="AQ151" i="10"/>
  <c r="AR151" i="10" s="1"/>
  <c r="X149" i="10"/>
  <c r="Z259" i="10"/>
  <c r="AA259" i="10"/>
  <c r="AZ193" i="10"/>
  <c r="AB261" i="10"/>
  <c r="T263" i="10" s="1"/>
  <c r="T264" i="10" s="1"/>
  <c r="V171" i="10"/>
  <c r="AG263" i="10"/>
  <c r="AG264" i="10" s="1"/>
  <c r="T307" i="10"/>
  <c r="T308" i="10" s="1"/>
  <c r="AA281" i="10"/>
  <c r="Y193" i="10"/>
  <c r="AA193" i="10"/>
  <c r="AC103" i="10"/>
  <c r="Y275" i="10"/>
  <c r="Z193" i="10"/>
  <c r="X281" i="10"/>
  <c r="AJ149" i="10"/>
  <c r="U82" i="10"/>
  <c r="Y187" i="10"/>
  <c r="AP151" i="10"/>
  <c r="AG153" i="10" s="1"/>
  <c r="AG154" i="10" s="1"/>
  <c r="AI104" i="10"/>
  <c r="Z171" i="10"/>
  <c r="V281" i="10"/>
  <c r="BD281" i="10"/>
  <c r="U281" i="10"/>
  <c r="AI149" i="10"/>
  <c r="AK149" i="10"/>
  <c r="AB173" i="10"/>
  <c r="Y175" i="10" s="1"/>
  <c r="AI82" i="10"/>
  <c r="AG241" i="10"/>
  <c r="AG242" i="10" s="1"/>
  <c r="U285" i="10"/>
  <c r="AI285" i="10"/>
  <c r="AB195" i="10"/>
  <c r="V197" i="10" s="1"/>
  <c r="AZ125" i="10"/>
  <c r="AX240" i="10"/>
  <c r="AZ230" i="10"/>
  <c r="AJ142" i="10"/>
  <c r="X193" i="10"/>
  <c r="AK142" i="10"/>
  <c r="U187" i="10"/>
  <c r="Y126" i="10"/>
  <c r="AC125" i="10"/>
  <c r="AM194" i="10"/>
  <c r="BA281" i="10"/>
  <c r="AK241" i="10"/>
  <c r="AI208" i="10"/>
  <c r="U126" i="10"/>
  <c r="T171" i="10"/>
  <c r="T172" i="10" s="1"/>
  <c r="AV281" i="10"/>
  <c r="AV282" i="10" s="1"/>
  <c r="AW281" i="10"/>
  <c r="AW282" i="10" s="1"/>
  <c r="AI216" i="10"/>
  <c r="BB59" i="10"/>
  <c r="BC281" i="10"/>
  <c r="U149" i="10"/>
  <c r="AN197" i="10"/>
  <c r="AG149" i="10"/>
  <c r="AG150" i="10" s="1"/>
  <c r="AX148" i="10"/>
  <c r="W171" i="10"/>
  <c r="X171" i="10"/>
  <c r="AZ281" i="10"/>
  <c r="AQ59" i="10"/>
  <c r="AW103" i="10"/>
  <c r="AW104" i="10" s="1"/>
  <c r="AV280" i="10"/>
  <c r="AW261" i="10"/>
  <c r="BF261" i="10" s="1"/>
  <c r="AZ103" i="10"/>
  <c r="Z149" i="10"/>
  <c r="AK208" i="10"/>
  <c r="S171" i="10"/>
  <c r="S172" i="10" s="1"/>
  <c r="U171" i="10"/>
  <c r="AX281" i="10"/>
  <c r="BB281" i="10"/>
  <c r="AY281" i="10"/>
  <c r="AX59" i="10"/>
  <c r="AV283" i="10"/>
  <c r="BF147" i="10"/>
  <c r="BG147" i="10" s="1"/>
  <c r="AH149" i="10"/>
  <c r="AH150" i="10" s="1"/>
  <c r="AN149" i="10"/>
  <c r="AA171" i="10"/>
  <c r="BE147" i="10"/>
  <c r="BB149" i="10" s="1"/>
  <c r="Y16" i="10"/>
  <c r="U104" i="10"/>
  <c r="AC104" i="10" s="1"/>
  <c r="U16" i="10"/>
  <c r="BB125" i="10"/>
  <c r="AC15" i="10"/>
  <c r="AV151" i="10"/>
  <c r="AV152" i="10" s="1"/>
  <c r="AV252" i="10"/>
  <c r="AV253" i="10" s="1"/>
  <c r="AY164" i="10"/>
  <c r="AA307" i="10"/>
  <c r="AL197" i="10"/>
  <c r="W307" i="10"/>
  <c r="Y60" i="10"/>
  <c r="AM197" i="10"/>
  <c r="BA59" i="10"/>
  <c r="AH208" i="10"/>
  <c r="Y231" i="10"/>
  <c r="AI197" i="10"/>
  <c r="AN208" i="10"/>
  <c r="Y149" i="10"/>
  <c r="S149" i="10"/>
  <c r="S150" i="10" s="1"/>
  <c r="AB151" i="10"/>
  <c r="U153" i="10" s="1"/>
  <c r="AX125" i="10"/>
  <c r="BC125" i="10"/>
  <c r="AQ125" i="10"/>
  <c r="AK197" i="10"/>
  <c r="AJ197" i="10"/>
  <c r="BC164" i="10"/>
  <c r="AQ37" i="10"/>
  <c r="AO208" i="10"/>
  <c r="X307" i="10"/>
  <c r="BB164" i="10"/>
  <c r="AO197" i="10"/>
  <c r="U307" i="10"/>
  <c r="AG197" i="10"/>
  <c r="AG198" i="10" s="1"/>
  <c r="AA149" i="10"/>
  <c r="W149" i="10"/>
  <c r="AV37" i="10"/>
  <c r="AV38" i="10" s="1"/>
  <c r="Z307" i="10"/>
  <c r="AM82" i="10"/>
  <c r="AG208" i="10"/>
  <c r="AG209" i="10" s="1"/>
  <c r="AV164" i="10"/>
  <c r="AV165" i="10" s="1"/>
  <c r="AX252" i="10"/>
  <c r="AY142" i="10"/>
  <c r="AY59" i="10"/>
  <c r="BD125" i="10"/>
  <c r="AV59" i="10"/>
  <c r="AV60" i="10" s="1"/>
  <c r="AJ208" i="10"/>
  <c r="T149" i="10"/>
  <c r="T150" i="10" s="1"/>
  <c r="AV125" i="10"/>
  <c r="AV126" i="10" s="1"/>
  <c r="AM149" i="10"/>
  <c r="AM172" i="10"/>
  <c r="BD103" i="10"/>
  <c r="AV302" i="10"/>
  <c r="AY37" i="10"/>
  <c r="AM275" i="10"/>
  <c r="U216" i="10"/>
  <c r="Y242" i="10"/>
  <c r="AK219" i="10"/>
  <c r="AM304" i="10"/>
  <c r="AQ303" i="10"/>
  <c r="U297" i="10"/>
  <c r="AC303" i="10"/>
  <c r="AN285" i="10"/>
  <c r="AZ164" i="10"/>
  <c r="BA164" i="10"/>
  <c r="BD59" i="10"/>
  <c r="AY193" i="10"/>
  <c r="AM208" i="10"/>
  <c r="BD164" i="10"/>
  <c r="AN241" i="10"/>
  <c r="BA37" i="10"/>
  <c r="AZ59" i="10"/>
  <c r="AI194" i="10"/>
  <c r="AV142" i="10"/>
  <c r="AV143" i="10" s="1"/>
  <c r="AI297" i="10"/>
  <c r="AH307" i="10"/>
  <c r="AH308" i="10" s="1"/>
  <c r="AC230" i="10"/>
  <c r="AQ252" i="10"/>
  <c r="AJ285" i="10"/>
  <c r="AL208" i="10"/>
  <c r="AQ281" i="10"/>
  <c r="BE195" i="10"/>
  <c r="AV197" i="10" s="1"/>
  <c r="AV198" i="10" s="1"/>
  <c r="AX186" i="10"/>
  <c r="BA186" i="10"/>
  <c r="AZ186" i="10"/>
  <c r="AY186" i="10"/>
  <c r="BB186" i="10"/>
  <c r="BC186" i="10"/>
  <c r="BD186" i="10"/>
  <c r="AV186" i="10"/>
  <c r="AV187" i="10" s="1"/>
  <c r="AX303" i="10"/>
  <c r="BA303" i="10"/>
  <c r="BB303" i="10"/>
  <c r="AZ303" i="10"/>
  <c r="BD303" i="10"/>
  <c r="AV303" i="10"/>
  <c r="AV304" i="10" s="1"/>
  <c r="AY303" i="10"/>
  <c r="BC303" i="10"/>
  <c r="AG306" i="10"/>
  <c r="AG307" i="10"/>
  <c r="AG308" i="10" s="1"/>
  <c r="AX174" i="10"/>
  <c r="AB237" i="10"/>
  <c r="AD151" i="10"/>
  <c r="BC151" i="10"/>
  <c r="BF151" i="10" s="1"/>
  <c r="BC142" i="10"/>
  <c r="BB141" i="10"/>
  <c r="BF305" i="10"/>
  <c r="AR217" i="10"/>
  <c r="AL330" i="10"/>
  <c r="AL331" i="10" s="1"/>
  <c r="S218" i="10"/>
  <c r="AH216" i="10"/>
  <c r="AQ215" i="10"/>
  <c r="AM60" i="10"/>
  <c r="AX237" i="10"/>
  <c r="BB237" i="10"/>
  <c r="AZ237" i="10"/>
  <c r="AY237" i="10"/>
  <c r="BC237" i="10"/>
  <c r="AC296" i="10"/>
  <c r="T297" i="10"/>
  <c r="AC195" i="10"/>
  <c r="BF322" i="10"/>
  <c r="BF323" i="10" s="1"/>
  <c r="BG57" i="10"/>
  <c r="AB217" i="10"/>
  <c r="S219" i="10" s="1"/>
  <c r="S220" i="10" s="1"/>
  <c r="T208" i="10"/>
  <c r="Z208" i="10"/>
  <c r="U208" i="10"/>
  <c r="AA208" i="10"/>
  <c r="X208" i="10"/>
  <c r="Y208" i="10"/>
  <c r="V208" i="10"/>
  <c r="BA15" i="10"/>
  <c r="AI260" i="10"/>
  <c r="AI231" i="10"/>
  <c r="AM307" i="10"/>
  <c r="AH197" i="10"/>
  <c r="AQ195" i="10"/>
  <c r="BF140" i="10"/>
  <c r="BG140" i="10" s="1"/>
  <c r="AW253" i="10"/>
  <c r="AR239" i="10"/>
  <c r="AM330" i="10"/>
  <c r="AM331" i="10" s="1"/>
  <c r="T216" i="10"/>
  <c r="AC215" i="10"/>
  <c r="AY81" i="10"/>
  <c r="AW173" i="10"/>
  <c r="AV174" i="10" s="1"/>
  <c r="AY252" i="10"/>
  <c r="BC252" i="10"/>
  <c r="AZ252" i="10"/>
  <c r="BB252" i="10"/>
  <c r="BD252" i="10"/>
  <c r="AM16" i="10"/>
  <c r="BG79" i="10"/>
  <c r="BF324" i="10"/>
  <c r="BF325" i="10" s="1"/>
  <c r="BA103" i="10"/>
  <c r="AL263" i="10"/>
  <c r="AK263" i="10"/>
  <c r="AO263" i="10"/>
  <c r="AJ263" i="10"/>
  <c r="BE305" i="10"/>
  <c r="BC296" i="10"/>
  <c r="BB296" i="10"/>
  <c r="AX296" i="10"/>
  <c r="BD296" i="10"/>
  <c r="BA296" i="10"/>
  <c r="AZ296" i="10"/>
  <c r="AY296" i="10"/>
  <c r="AX103" i="10"/>
  <c r="AO285" i="10"/>
  <c r="AK285" i="10"/>
  <c r="AL285" i="10"/>
  <c r="BB15" i="10"/>
  <c r="AN263" i="10"/>
  <c r="S196" i="10"/>
  <c r="AW296" i="10"/>
  <c r="AQ274" i="10"/>
  <c r="AH275" i="10"/>
  <c r="AI60" i="10"/>
  <c r="BC37" i="10"/>
  <c r="AK175" i="10"/>
  <c r="AI16" i="10"/>
  <c r="BA193" i="10"/>
  <c r="BC15" i="10"/>
  <c r="S306" i="10"/>
  <c r="S307" i="10"/>
  <c r="S308" i="10" s="1"/>
  <c r="W285" i="10"/>
  <c r="AZ37" i="10"/>
  <c r="AJ219" i="10"/>
  <c r="AL219" i="10"/>
  <c r="AM263" i="10"/>
  <c r="T143" i="10"/>
  <c r="S285" i="10"/>
  <c r="S286" i="10" s="1"/>
  <c r="AX152" i="10"/>
  <c r="AG218" i="10"/>
  <c r="AG219" i="10"/>
  <c r="AG220" i="10" s="1"/>
  <c r="AK307" i="10"/>
  <c r="AJ307" i="10"/>
  <c r="AI307" i="10"/>
  <c r="AN307" i="10"/>
  <c r="AL307" i="10"/>
  <c r="AO307" i="10"/>
  <c r="BG35" i="10"/>
  <c r="BF320" i="10"/>
  <c r="BF321" i="10" s="1"/>
  <c r="AW195" i="10"/>
  <c r="AV196" i="10" s="1"/>
  <c r="BF184" i="10"/>
  <c r="BG184" i="10" s="1"/>
  <c r="AW186" i="10"/>
  <c r="AZ81" i="10"/>
  <c r="AQ259" i="10"/>
  <c r="AH260" i="10"/>
  <c r="Y297" i="10"/>
  <c r="X330" i="10"/>
  <c r="X331" i="10" s="1"/>
  <c r="AC274" i="10"/>
  <c r="T275" i="10"/>
  <c r="AQ296" i="10"/>
  <c r="BD237" i="10"/>
  <c r="AW303" i="10"/>
  <c r="BF301" i="10"/>
  <c r="BG301" i="10" s="1"/>
  <c r="AQ193" i="10"/>
  <c r="AP164" i="10"/>
  <c r="AQ103" i="10"/>
  <c r="AI126" i="10"/>
  <c r="AD239" i="10"/>
  <c r="Y330" i="10"/>
  <c r="Y331" i="10" s="1"/>
  <c r="AX262" i="10"/>
  <c r="AV217" i="10"/>
  <c r="AV207" i="10"/>
  <c r="AV15" i="10"/>
  <c r="AV16" i="10" s="1"/>
  <c r="AM231" i="10"/>
  <c r="AQ186" i="10"/>
  <c r="AH187" i="10"/>
  <c r="AC59" i="10"/>
  <c r="T60" i="10"/>
  <c r="AR305" i="10"/>
  <c r="AP330" i="10"/>
  <c r="AP331" i="10" s="1"/>
  <c r="AW237" i="10"/>
  <c r="AR173" i="10"/>
  <c r="AJ330" i="10"/>
  <c r="AJ331" i="10" s="1"/>
  <c r="V285" i="10"/>
  <c r="W208" i="10"/>
  <c r="Z285" i="10"/>
  <c r="BB174" i="10"/>
  <c r="AV103" i="10"/>
  <c r="AV104" i="10" s="1"/>
  <c r="AW81" i="10"/>
  <c r="AV305" i="10"/>
  <c r="AV296" i="10"/>
  <c r="AV297" i="10" s="1"/>
  <c r="AV295" i="10"/>
  <c r="BB81" i="10"/>
  <c r="AI275" i="10"/>
  <c r="AQ230" i="10"/>
  <c r="AH231" i="10"/>
  <c r="AV240" i="10"/>
  <c r="BB103" i="10"/>
  <c r="AO241" i="10"/>
  <c r="AI253" i="10"/>
  <c r="U38" i="10"/>
  <c r="BB218" i="10"/>
  <c r="AW283" i="10"/>
  <c r="BF272" i="10"/>
  <c r="BG272" i="10" s="1"/>
  <c r="AW274" i="10"/>
  <c r="AM152" i="10"/>
  <c r="BB284" i="10"/>
  <c r="AG285" i="10"/>
  <c r="AG286" i="10" s="1"/>
  <c r="AG196" i="10"/>
  <c r="U262" i="10"/>
  <c r="BA81" i="10"/>
  <c r="AI187" i="10"/>
  <c r="AH172" i="10"/>
  <c r="BE206" i="10"/>
  <c r="AM219" i="10"/>
  <c r="BD81" i="10"/>
  <c r="AX81" i="10"/>
  <c r="BC81" i="10"/>
  <c r="AH16" i="10"/>
  <c r="AQ15" i="10"/>
  <c r="AB330" i="10"/>
  <c r="AB331" i="10" s="1"/>
  <c r="BF318" i="10"/>
  <c r="BF319" i="10" s="1"/>
  <c r="BG13" i="10"/>
  <c r="AH285" i="10"/>
  <c r="AQ283" i="10"/>
  <c r="Y285" i="10"/>
  <c r="AO219" i="10"/>
  <c r="AV185" i="10"/>
  <c r="U275" i="10"/>
  <c r="BF169" i="10"/>
  <c r="BG169" i="10" s="1"/>
  <c r="AR261" i="10"/>
  <c r="AN330" i="10"/>
  <c r="AN331" i="10" s="1"/>
  <c r="AI282" i="10"/>
  <c r="BG101" i="10"/>
  <c r="BF326" i="10"/>
  <c r="BF327" i="10" s="1"/>
  <c r="AX15" i="10"/>
  <c r="AI304" i="10"/>
  <c r="AP303" i="10" s="1"/>
  <c r="AI219" i="10"/>
  <c r="T187" i="10"/>
  <c r="AC186" i="10"/>
  <c r="AM297" i="10"/>
  <c r="AM253" i="10"/>
  <c r="BA142" i="10"/>
  <c r="AX142" i="10"/>
  <c r="BB142" i="10"/>
  <c r="BD142" i="10"/>
  <c r="AZ142" i="10"/>
  <c r="BD15" i="10"/>
  <c r="AM260" i="10"/>
  <c r="AM241" i="10"/>
  <c r="AI241" i="10"/>
  <c r="BG123" i="10"/>
  <c r="BF328" i="10"/>
  <c r="BF329" i="10" s="1"/>
  <c r="AW142" i="10"/>
  <c r="AH241" i="10"/>
  <c r="T82" i="10"/>
  <c r="AC81" i="10"/>
  <c r="BE283" i="10"/>
  <c r="BA274" i="10"/>
  <c r="BC274" i="10"/>
  <c r="AX274" i="10"/>
  <c r="AY274" i="10"/>
  <c r="AZ274" i="10"/>
  <c r="BD274" i="10"/>
  <c r="AW37" i="10"/>
  <c r="AA285" i="10"/>
  <c r="AM216" i="10"/>
  <c r="BF239" i="10"/>
  <c r="AL241" i="10"/>
  <c r="BE239" i="10"/>
  <c r="AZ241" i="10" s="1"/>
  <c r="AJ175" i="10"/>
  <c r="AN175" i="10"/>
  <c r="AY103" i="10"/>
  <c r="AN219" i="10"/>
  <c r="AI175" i="10"/>
  <c r="AI38" i="10"/>
  <c r="AQ81" i="10"/>
  <c r="AH82" i="10"/>
  <c r="BF217" i="10"/>
  <c r="AW15" i="10"/>
  <c r="AM282" i="10"/>
  <c r="AM285" i="10"/>
  <c r="AV192" i="10"/>
  <c r="AV193" i="10"/>
  <c r="AV194" i="10" s="1"/>
  <c r="AV148" i="10"/>
  <c r="U218" i="10"/>
  <c r="BA237" i="10"/>
  <c r="BB274" i="10"/>
  <c r="AH219" i="10"/>
  <c r="S208" i="10"/>
  <c r="S209" i="10" s="1"/>
  <c r="AI152" i="10"/>
  <c r="AX37" i="10"/>
  <c r="BA252" i="10"/>
  <c r="Y307" i="10"/>
  <c r="T285" i="10"/>
  <c r="AC283" i="10"/>
  <c r="AC37" i="10"/>
  <c r="S284" i="10"/>
  <c r="T194" i="10"/>
  <c r="AM187" i="10"/>
  <c r="AH263" i="10" l="1"/>
  <c r="AH264" i="10" s="1"/>
  <c r="O154" i="10"/>
  <c r="P154" i="10" s="1"/>
  <c r="S153" i="10"/>
  <c r="S154" i="10" s="1"/>
  <c r="AV171" i="10"/>
  <c r="AV172" i="10" s="1"/>
  <c r="BE173" i="10"/>
  <c r="AY175" i="10" s="1"/>
  <c r="N153" i="10"/>
  <c r="C153" i="10"/>
  <c r="C154" i="10" s="1"/>
  <c r="AD173" i="10"/>
  <c r="L143" i="10"/>
  <c r="M135" i="10"/>
  <c r="C135" i="10"/>
  <c r="O135" i="10"/>
  <c r="P135" i="10" s="1"/>
  <c r="O142" i="10"/>
  <c r="P142" i="10" s="1"/>
  <c r="N142" i="10"/>
  <c r="O136" i="10"/>
  <c r="P136" i="10" s="1"/>
  <c r="H143" i="10"/>
  <c r="C136" i="10"/>
  <c r="N136" i="10"/>
  <c r="E143" i="10"/>
  <c r="N146" i="10"/>
  <c r="M154" i="10"/>
  <c r="N138" i="10"/>
  <c r="O138" i="10"/>
  <c r="P138" i="10" s="1"/>
  <c r="AC241" i="10"/>
  <c r="AL175" i="10"/>
  <c r="AI176" i="10" s="1"/>
  <c r="Y153" i="10"/>
  <c r="U242" i="10"/>
  <c r="AH175" i="10"/>
  <c r="AH176" i="10" s="1"/>
  <c r="AM175" i="10"/>
  <c r="Z153" i="10"/>
  <c r="AO175" i="10"/>
  <c r="AB303" i="10"/>
  <c r="AQ165" i="10"/>
  <c r="AI172" i="10"/>
  <c r="AP171" i="10" s="1"/>
  <c r="AD261" i="10"/>
  <c r="AQ171" i="10"/>
  <c r="AZ259" i="10"/>
  <c r="AV259" i="10"/>
  <c r="AV260" i="10" s="1"/>
  <c r="AW171" i="10"/>
  <c r="AI153" i="10"/>
  <c r="AJ153" i="10"/>
  <c r="AN153" i="10"/>
  <c r="AP193" i="10"/>
  <c r="U143" i="10"/>
  <c r="AI330" i="10"/>
  <c r="AI331" i="10" s="1"/>
  <c r="AY171" i="10"/>
  <c r="BF215" i="10"/>
  <c r="AC259" i="10"/>
  <c r="AC252" i="10"/>
  <c r="AC142" i="10"/>
  <c r="BD171" i="10"/>
  <c r="Y143" i="10"/>
  <c r="AB142" i="10" s="1"/>
  <c r="U260" i="10"/>
  <c r="BC149" i="10"/>
  <c r="AQ126" i="10"/>
  <c r="BE261" i="10"/>
  <c r="AV263" i="10" s="1"/>
  <c r="AV264" i="10" s="1"/>
  <c r="AQ104" i="10"/>
  <c r="AX216" i="10"/>
  <c r="Y253" i="10"/>
  <c r="AP37" i="10"/>
  <c r="AZ171" i="10"/>
  <c r="AX171" i="10"/>
  <c r="Y165" i="10"/>
  <c r="AQ238" i="10"/>
  <c r="BB216" i="10"/>
  <c r="U253" i="10"/>
  <c r="BB259" i="10"/>
  <c r="AX259" i="10"/>
  <c r="BC259" i="10"/>
  <c r="AP237" i="10"/>
  <c r="AY259" i="10"/>
  <c r="Y308" i="10"/>
  <c r="BD259" i="10"/>
  <c r="BA259" i="10"/>
  <c r="AC231" i="10"/>
  <c r="BB231" i="10"/>
  <c r="BF330" i="10"/>
  <c r="BG312" i="10"/>
  <c r="BF331" i="10" s="1"/>
  <c r="AC16" i="10"/>
  <c r="AB103" i="10"/>
  <c r="BA171" i="10"/>
  <c r="BC171" i="10"/>
  <c r="AP125" i="10"/>
  <c r="AC126" i="10"/>
  <c r="AX126" i="10"/>
  <c r="U165" i="10"/>
  <c r="U308" i="10"/>
  <c r="U282" i="10"/>
  <c r="Y282" i="10"/>
  <c r="AP103" i="10"/>
  <c r="BB194" i="10"/>
  <c r="BB38" i="10"/>
  <c r="AC38" i="10"/>
  <c r="BD175" i="10"/>
  <c r="BB175" i="10"/>
  <c r="AW149" i="10"/>
  <c r="AW150" i="10" s="1"/>
  <c r="AV175" i="10"/>
  <c r="AV176" i="10" s="1"/>
  <c r="AM315" i="10"/>
  <c r="AB125" i="10"/>
  <c r="AQ142" i="10"/>
  <c r="AM143" i="10"/>
  <c r="AC193" i="10"/>
  <c r="AC164" i="10"/>
  <c r="AH315" i="10"/>
  <c r="U194" i="10"/>
  <c r="BC175" i="10"/>
  <c r="AQ297" i="10"/>
  <c r="AV284" i="10"/>
  <c r="T315" i="10"/>
  <c r="AK153" i="10"/>
  <c r="Y194" i="10"/>
  <c r="AV315" i="10"/>
  <c r="BB104" i="10"/>
  <c r="AI143" i="10"/>
  <c r="BA175" i="10"/>
  <c r="Y315" i="10"/>
  <c r="AX231" i="10"/>
  <c r="AP59" i="10"/>
  <c r="W263" i="10"/>
  <c r="U315" i="10"/>
  <c r="Y260" i="10"/>
  <c r="AB259" i="10" s="1"/>
  <c r="AI315" i="10"/>
  <c r="AI150" i="10"/>
  <c r="Y172" i="10"/>
  <c r="S263" i="10"/>
  <c r="S264" i="10" s="1"/>
  <c r="V263" i="10"/>
  <c r="U263" i="10"/>
  <c r="Y263" i="10"/>
  <c r="T153" i="10"/>
  <c r="T154" i="10" s="1"/>
  <c r="X153" i="10"/>
  <c r="BF193" i="10"/>
  <c r="X263" i="10"/>
  <c r="AA263" i="10"/>
  <c r="Z263" i="10"/>
  <c r="T197" i="10"/>
  <c r="T198" i="10" s="1"/>
  <c r="BB60" i="10"/>
  <c r="AA197" i="10"/>
  <c r="U150" i="10"/>
  <c r="AI209" i="10"/>
  <c r="AM209" i="10"/>
  <c r="AC281" i="10"/>
  <c r="AB230" i="10"/>
  <c r="BF59" i="10"/>
  <c r="AX194" i="10"/>
  <c r="AQ60" i="10"/>
  <c r="AV262" i="10"/>
  <c r="S197" i="10"/>
  <c r="S198" i="10" s="1"/>
  <c r="AI198" i="10"/>
  <c r="U175" i="10"/>
  <c r="S175" i="10"/>
  <c r="S176" i="10" s="1"/>
  <c r="V175" i="10"/>
  <c r="AL153" i="10"/>
  <c r="AQ194" i="10"/>
  <c r="Z175" i="10"/>
  <c r="AH153" i="10"/>
  <c r="AH154" i="10" s="1"/>
  <c r="AB15" i="10"/>
  <c r="W175" i="10"/>
  <c r="BF281" i="10"/>
  <c r="U172" i="10"/>
  <c r="T175" i="10"/>
  <c r="T176" i="10" s="1"/>
  <c r="X175" i="10"/>
  <c r="AA175" i="10"/>
  <c r="AM153" i="10"/>
  <c r="AO153" i="10"/>
  <c r="BF230" i="10"/>
  <c r="AM150" i="10"/>
  <c r="Y197" i="10"/>
  <c r="X197" i="10"/>
  <c r="Z197" i="10"/>
  <c r="U197" i="10"/>
  <c r="W197" i="10"/>
  <c r="Y150" i="10"/>
  <c r="AX16" i="10"/>
  <c r="AZ175" i="10"/>
  <c r="AA153" i="10"/>
  <c r="BD149" i="10"/>
  <c r="AX253" i="10"/>
  <c r="AZ149" i="10"/>
  <c r="AC171" i="10"/>
  <c r="AI264" i="10"/>
  <c r="AX149" i="10"/>
  <c r="AX282" i="10"/>
  <c r="AY149" i="10"/>
  <c r="AM286" i="10"/>
  <c r="AQ149" i="10"/>
  <c r="BF164" i="10"/>
  <c r="BF125" i="10"/>
  <c r="AC149" i="10"/>
  <c r="AQ208" i="10"/>
  <c r="BA149" i="10"/>
  <c r="BB282" i="10"/>
  <c r="AV149" i="10"/>
  <c r="AV150" i="10" s="1"/>
  <c r="BE151" i="10"/>
  <c r="AV153" i="10" s="1"/>
  <c r="AV154" i="10" s="1"/>
  <c r="AX60" i="10"/>
  <c r="AP296" i="10"/>
  <c r="AY241" i="10"/>
  <c r="BF103" i="10"/>
  <c r="AP252" i="10"/>
  <c r="BB126" i="10"/>
  <c r="AI286" i="10"/>
  <c r="BB165" i="10"/>
  <c r="AH209" i="10"/>
  <c r="AX275" i="10"/>
  <c r="AX38" i="10"/>
  <c r="AW241" i="10"/>
  <c r="AW242" i="10" s="1"/>
  <c r="AX165" i="10"/>
  <c r="W153" i="10"/>
  <c r="V153" i="10"/>
  <c r="AM198" i="10"/>
  <c r="AX175" i="10"/>
  <c r="AM176" i="10"/>
  <c r="AI220" i="10"/>
  <c r="BB297" i="10"/>
  <c r="AM308" i="10"/>
  <c r="BF252" i="10"/>
  <c r="AP281" i="10"/>
  <c r="AQ253" i="10"/>
  <c r="U286" i="10"/>
  <c r="AW307" i="10"/>
  <c r="AW308" i="10" s="1"/>
  <c r="W219" i="10"/>
  <c r="BB187" i="10"/>
  <c r="AX187" i="10"/>
  <c r="AQ263" i="10"/>
  <c r="BB304" i="10"/>
  <c r="AR283" i="10"/>
  <c r="AO330" i="10"/>
  <c r="AO331" i="10" s="1"/>
  <c r="AP186" i="10"/>
  <c r="AQ187" i="10"/>
  <c r="AH220" i="10"/>
  <c r="AQ219" i="10"/>
  <c r="AB81" i="10"/>
  <c r="AC82" i="10"/>
  <c r="BB143" i="10"/>
  <c r="AC187" i="10"/>
  <c r="AB186" i="10"/>
  <c r="AQ282" i="10"/>
  <c r="AQ285" i="10"/>
  <c r="AH286" i="10"/>
  <c r="AX82" i="10"/>
  <c r="T286" i="10"/>
  <c r="AC285" i="10"/>
  <c r="BB275" i="10"/>
  <c r="AQ82" i="10"/>
  <c r="AP81" i="10"/>
  <c r="BB241" i="10"/>
  <c r="BD241" i="10"/>
  <c r="AX241" i="10"/>
  <c r="BA241" i="10"/>
  <c r="AY285" i="10"/>
  <c r="BC285" i="10"/>
  <c r="AZ285" i="10"/>
  <c r="BA285" i="10"/>
  <c r="BD285" i="10"/>
  <c r="AX285" i="10"/>
  <c r="AW143" i="10"/>
  <c r="BF142" i="10"/>
  <c r="AM242" i="10"/>
  <c r="AX143" i="10"/>
  <c r="Y286" i="10"/>
  <c r="AQ172" i="10"/>
  <c r="AQ304" i="10"/>
  <c r="BB285" i="10"/>
  <c r="BF274" i="10"/>
  <c r="AW275" i="10"/>
  <c r="AV285" i="10"/>
  <c r="AV286" i="10" s="1"/>
  <c r="BB82" i="10"/>
  <c r="AV307" i="10"/>
  <c r="AV308" i="10" s="1"/>
  <c r="AV306" i="10"/>
  <c r="AC60" i="10"/>
  <c r="AB59" i="10"/>
  <c r="AW304" i="10"/>
  <c r="BF303" i="10"/>
  <c r="AQ260" i="10"/>
  <c r="AP259" i="10"/>
  <c r="AW187" i="10"/>
  <c r="BF186" i="10"/>
  <c r="AI308" i="10"/>
  <c r="AC242" i="10"/>
  <c r="AB241" i="10"/>
  <c r="AW175" i="10"/>
  <c r="BF173" i="10"/>
  <c r="AR195" i="10"/>
  <c r="AK330" i="10"/>
  <c r="AK331" i="10" s="1"/>
  <c r="Y209" i="10"/>
  <c r="AX238" i="10"/>
  <c r="AX304" i="10"/>
  <c r="BG261" i="10"/>
  <c r="BC330" i="10"/>
  <c r="BC331" i="10" s="1"/>
  <c r="BF15" i="10"/>
  <c r="AW16" i="10"/>
  <c r="BG239" i="10"/>
  <c r="BB330" i="10"/>
  <c r="BB331" i="10" s="1"/>
  <c r="AW38" i="10"/>
  <c r="BF37" i="10"/>
  <c r="AH242" i="10"/>
  <c r="AQ241" i="10"/>
  <c r="AP15" i="10"/>
  <c r="AQ16" i="10"/>
  <c r="AM220" i="10"/>
  <c r="AQ231" i="10"/>
  <c r="AP230" i="10"/>
  <c r="AC307" i="10"/>
  <c r="AW238" i="10"/>
  <c r="BF237" i="10"/>
  <c r="AC275" i="10"/>
  <c r="AB274" i="10"/>
  <c r="AM264" i="10"/>
  <c r="AW297" i="10"/>
  <c r="BF296" i="10"/>
  <c r="AX104" i="10"/>
  <c r="AZ307" i="10"/>
  <c r="BA307" i="10"/>
  <c r="BB307" i="10"/>
  <c r="AX307" i="10"/>
  <c r="BD307" i="10"/>
  <c r="AY307" i="10"/>
  <c r="BC307" i="10"/>
  <c r="AH198" i="10"/>
  <c r="AQ197" i="10"/>
  <c r="T209" i="10"/>
  <c r="AC208" i="10"/>
  <c r="AQ38" i="10"/>
  <c r="AB37" i="10"/>
  <c r="AQ307" i="10"/>
  <c r="BG217" i="10"/>
  <c r="BA330" i="10"/>
  <c r="BA331" i="10" s="1"/>
  <c r="BG151" i="10"/>
  <c r="AX330" i="10"/>
  <c r="AX331" i="10" s="1"/>
  <c r="AW197" i="10"/>
  <c r="BF195" i="10"/>
  <c r="AX297" i="10"/>
  <c r="T219" i="10"/>
  <c r="AA219" i="10"/>
  <c r="Y219" i="10"/>
  <c r="X219" i="10"/>
  <c r="Z219" i="10"/>
  <c r="U219" i="10"/>
  <c r="V219" i="10"/>
  <c r="AD195" i="10"/>
  <c r="W330" i="10"/>
  <c r="W331" i="10" s="1"/>
  <c r="BC241" i="10"/>
  <c r="AP215" i="10"/>
  <c r="AQ216" i="10"/>
  <c r="AW172" i="10"/>
  <c r="BE217" i="10"/>
  <c r="AV219" i="10" s="1"/>
  <c r="AV220" i="10" s="1"/>
  <c r="AY208" i="10"/>
  <c r="BB208" i="10"/>
  <c r="BA208" i="10"/>
  <c r="BC208" i="10"/>
  <c r="AX208" i="10"/>
  <c r="BD208" i="10"/>
  <c r="AW208" i="10"/>
  <c r="AZ208" i="10"/>
  <c r="BF283" i="10"/>
  <c r="AW285" i="10"/>
  <c r="AV218" i="10"/>
  <c r="AD283" i="10"/>
  <c r="AA330" i="10"/>
  <c r="AA331" i="10" s="1"/>
  <c r="AI242" i="10"/>
  <c r="AV241" i="10"/>
  <c r="AV242" i="10" s="1"/>
  <c r="AW82" i="10"/>
  <c r="BF81" i="10"/>
  <c r="AV208" i="10"/>
  <c r="AV209" i="10" s="1"/>
  <c r="AQ275" i="10"/>
  <c r="AP274" i="10"/>
  <c r="BB16" i="10"/>
  <c r="BB253" i="10"/>
  <c r="BB263" i="10"/>
  <c r="AC216" i="10"/>
  <c r="AB215" i="10"/>
  <c r="U209" i="10"/>
  <c r="AC297" i="10"/>
  <c r="AB296" i="10"/>
  <c r="BB238" i="10"/>
  <c r="BG305" i="10"/>
  <c r="BE330" i="10"/>
  <c r="BE331" i="10" s="1"/>
  <c r="BB152" i="10"/>
  <c r="BA197" i="10"/>
  <c r="BC197" i="10"/>
  <c r="BD197" i="10"/>
  <c r="BB197" i="10"/>
  <c r="AZ197" i="10"/>
  <c r="AX197" i="10"/>
  <c r="AY197" i="10"/>
  <c r="N154" i="10" l="1"/>
  <c r="O143" i="10"/>
  <c r="P143" i="10" s="1"/>
  <c r="C143" i="10"/>
  <c r="N135" i="10"/>
  <c r="M143" i="10"/>
  <c r="BF216" i="10"/>
  <c r="AQ175" i="10"/>
  <c r="Y154" i="10"/>
  <c r="BE215" i="10"/>
  <c r="AC308" i="10"/>
  <c r="AC143" i="10"/>
  <c r="BB172" i="10"/>
  <c r="AX263" i="10"/>
  <c r="AB307" i="10"/>
  <c r="AY263" i="10"/>
  <c r="BD263" i="10"/>
  <c r="AZ263" i="10"/>
  <c r="BC263" i="10"/>
  <c r="BA263" i="10"/>
  <c r="BE230" i="10"/>
  <c r="BA153" i="10"/>
  <c r="BB150" i="10"/>
  <c r="AX172" i="10"/>
  <c r="AC253" i="10"/>
  <c r="AB252" i="10"/>
  <c r="AW263" i="10"/>
  <c r="AW264" i="10" s="1"/>
  <c r="AB193" i="10"/>
  <c r="BB260" i="10"/>
  <c r="AB164" i="10"/>
  <c r="BB176" i="10"/>
  <c r="AC165" i="10"/>
  <c r="AX260" i="10"/>
  <c r="BF260" i="10" s="1"/>
  <c r="BF231" i="10"/>
  <c r="BF259" i="10"/>
  <c r="AB281" i="10"/>
  <c r="BE125" i="10"/>
  <c r="AC282" i="10"/>
  <c r="AQ150" i="10"/>
  <c r="AZ153" i="10"/>
  <c r="BF171" i="10"/>
  <c r="AC260" i="10"/>
  <c r="AI154" i="10"/>
  <c r="BF194" i="10"/>
  <c r="AC194" i="10"/>
  <c r="AP142" i="10"/>
  <c r="AQ143" i="10"/>
  <c r="AP149" i="10"/>
  <c r="BE103" i="10"/>
  <c r="AC172" i="10"/>
  <c r="BB315" i="10"/>
  <c r="U264" i="10"/>
  <c r="AW315" i="10"/>
  <c r="AC263" i="10"/>
  <c r="Y264" i="10"/>
  <c r="AX315" i="10"/>
  <c r="BE193" i="10"/>
  <c r="BE164" i="10"/>
  <c r="AP208" i="10"/>
  <c r="BF60" i="10"/>
  <c r="BF149" i="10"/>
  <c r="AC197" i="10"/>
  <c r="BF126" i="10"/>
  <c r="AM154" i="10"/>
  <c r="AC175" i="10"/>
  <c r="BE59" i="10"/>
  <c r="AC150" i="10"/>
  <c r="AQ153" i="10"/>
  <c r="AQ264" i="10"/>
  <c r="AB149" i="10"/>
  <c r="AX176" i="10"/>
  <c r="U154" i="10"/>
  <c r="BF165" i="10"/>
  <c r="U176" i="10"/>
  <c r="BF253" i="10"/>
  <c r="AB171" i="10"/>
  <c r="BE252" i="10"/>
  <c r="AC153" i="10"/>
  <c r="Y198" i="10"/>
  <c r="Y176" i="10"/>
  <c r="AP175" i="10"/>
  <c r="BF282" i="10"/>
  <c r="AX150" i="10"/>
  <c r="BF150" i="10" s="1"/>
  <c r="BE281" i="10"/>
  <c r="AQ308" i="10"/>
  <c r="U198" i="10"/>
  <c r="BD153" i="10"/>
  <c r="AW153" i="10"/>
  <c r="AW154" i="10" s="1"/>
  <c r="AY153" i="10"/>
  <c r="AP307" i="10"/>
  <c r="AQ176" i="10"/>
  <c r="BB153" i="10"/>
  <c r="BC153" i="10"/>
  <c r="AX153" i="10"/>
  <c r="BB198" i="10"/>
  <c r="AQ209" i="10"/>
  <c r="BF241" i="10"/>
  <c r="AX209" i="10"/>
  <c r="Y220" i="10"/>
  <c r="AX308" i="10"/>
  <c r="BF104" i="10"/>
  <c r="AP263" i="10"/>
  <c r="BB286" i="10"/>
  <c r="T220" i="10"/>
  <c r="AC219" i="10"/>
  <c r="AW198" i="10"/>
  <c r="BF197" i="10"/>
  <c r="AX198" i="10"/>
  <c r="BF82" i="10"/>
  <c r="BE81" i="10"/>
  <c r="AW286" i="10"/>
  <c r="BF285" i="10"/>
  <c r="BB209" i="10"/>
  <c r="AQ198" i="10"/>
  <c r="AP197" i="10"/>
  <c r="BF238" i="10"/>
  <c r="BE237" i="10"/>
  <c r="BF38" i="10"/>
  <c r="BE37" i="10"/>
  <c r="BG173" i="10"/>
  <c r="AY330" i="10"/>
  <c r="AY331" i="10" s="1"/>
  <c r="BF275" i="10"/>
  <c r="BE274" i="10"/>
  <c r="AQ220" i="10"/>
  <c r="AP219" i="10"/>
  <c r="BF16" i="10"/>
  <c r="BE15" i="10"/>
  <c r="AW176" i="10"/>
  <c r="BF175" i="10"/>
  <c r="BB242" i="10"/>
  <c r="AC286" i="10"/>
  <c r="AB285" i="10"/>
  <c r="AP285" i="10"/>
  <c r="AQ286" i="10"/>
  <c r="BA219" i="10"/>
  <c r="AX219" i="10"/>
  <c r="BB219" i="10"/>
  <c r="BC219" i="10"/>
  <c r="AY219" i="10"/>
  <c r="BD219" i="10"/>
  <c r="AZ219" i="10"/>
  <c r="AW219" i="10"/>
  <c r="U220" i="10"/>
  <c r="AC209" i="10"/>
  <c r="AB208" i="10"/>
  <c r="BB308" i="10"/>
  <c r="AP241" i="10"/>
  <c r="AQ242" i="10"/>
  <c r="BE142" i="10"/>
  <c r="BF143" i="10"/>
  <c r="BG283" i="10"/>
  <c r="BD330" i="10"/>
  <c r="BD331" i="10" s="1"/>
  <c r="BG195" i="10"/>
  <c r="AZ330" i="10"/>
  <c r="AZ331" i="10" s="1"/>
  <c r="AW209" i="10"/>
  <c r="BF208" i="10"/>
  <c r="BF297" i="10"/>
  <c r="BE296" i="10"/>
  <c r="BF187" i="10"/>
  <c r="BE186" i="10"/>
  <c r="BF304" i="10"/>
  <c r="BE303" i="10"/>
  <c r="AX286" i="10"/>
  <c r="AX242" i="10"/>
  <c r="BF307" i="10"/>
  <c r="AC154" i="10" l="1"/>
  <c r="N143" i="10"/>
  <c r="BE171" i="10"/>
  <c r="BF172" i="10"/>
  <c r="BB264" i="10"/>
  <c r="AX264" i="10"/>
  <c r="BF263" i="10"/>
  <c r="BE259" i="10"/>
  <c r="AC198" i="10"/>
  <c r="AP153" i="10"/>
  <c r="AQ154" i="10"/>
  <c r="BE149" i="10"/>
  <c r="AC264" i="10"/>
  <c r="AB263" i="10"/>
  <c r="AB153" i="10"/>
  <c r="AB197" i="10"/>
  <c r="AX154" i="10"/>
  <c r="AC176" i="10"/>
  <c r="BB154" i="10"/>
  <c r="AB175" i="10"/>
  <c r="BF153" i="10"/>
  <c r="BF308" i="10"/>
  <c r="BE307" i="10"/>
  <c r="BF242" i="10"/>
  <c r="BF209" i="10"/>
  <c r="BE208" i="10"/>
  <c r="BE241" i="10"/>
  <c r="AX220" i="10"/>
  <c r="BF176" i="10"/>
  <c r="BE175" i="10"/>
  <c r="BF198" i="10"/>
  <c r="BE197" i="10"/>
  <c r="BE285" i="10"/>
  <c r="BF286" i="10"/>
  <c r="AW220" i="10"/>
  <c r="BF219" i="10"/>
  <c r="BB220" i="10"/>
  <c r="AB219" i="10"/>
  <c r="AC220" i="10"/>
  <c r="BF264" i="10" l="1"/>
  <c r="BE263" i="10"/>
  <c r="BE153" i="10"/>
  <c r="BF154" i="10"/>
  <c r="BF220" i="10"/>
  <c r="BE219" i="10"/>
</calcChain>
</file>

<file path=xl/sharedStrings.xml><?xml version="1.0" encoding="utf-8"?>
<sst xmlns="http://schemas.openxmlformats.org/spreadsheetml/2006/main" count="1372" uniqueCount="81">
  <si>
    <t>ม.3</t>
  </si>
  <si>
    <t>ม.6</t>
  </si>
  <si>
    <t>ภาษาไทย</t>
  </si>
  <si>
    <t>คณิตศาสตร์</t>
  </si>
  <si>
    <t>วิทยาศาสตร์</t>
  </si>
  <si>
    <t>ศิลปะ</t>
  </si>
  <si>
    <t>รวม</t>
  </si>
  <si>
    <t>เฉลี่ย</t>
  </si>
  <si>
    <t>กลุ่มสาระ</t>
  </si>
  <si>
    <t>ร</t>
  </si>
  <si>
    <t>เฉลี่ยตามกลุ่ม</t>
  </si>
  <si>
    <t>ภาษาต่างประเทศ</t>
  </si>
  <si>
    <t>ม.1</t>
  </si>
  <si>
    <t>ม.2</t>
  </si>
  <si>
    <t>ม.4</t>
  </si>
  <si>
    <t>ม.5</t>
  </si>
  <si>
    <t>สุขศึกษาฯ</t>
  </si>
  <si>
    <t>ระดับชั้น</t>
  </si>
  <si>
    <t>โรงเรียนหนองนาคำวิทยาคม สำนักงานเขตพื้นที่การศึกษาขอนแก่น เขต 25</t>
  </si>
  <si>
    <t>สังคมศึกษา ศาสนาและวัฒนธรรม</t>
  </si>
  <si>
    <t>สุขศึกษาและพลศึกษา</t>
  </si>
  <si>
    <t>การงานอาชีพและเทคโนโลยี</t>
  </si>
  <si>
    <t>สังคมศึกษาฯ</t>
  </si>
  <si>
    <t>การงานอาชีพฯ</t>
  </si>
  <si>
    <t>เฉลี่ยรวมทั้งสิ้น</t>
  </si>
  <si>
    <t>2</t>
  </si>
  <si>
    <t>2.5</t>
  </si>
  <si>
    <t>3</t>
  </si>
  <si>
    <t>3.5</t>
  </si>
  <si>
    <t>4</t>
  </si>
  <si>
    <t>ร้อยละ</t>
  </si>
  <si>
    <t>รวมทั้งหมด</t>
  </si>
  <si>
    <t>ผลการเรียนไม่ผ่าน</t>
  </si>
  <si>
    <t>สถิติผลการเรียนของกลุ่มสาระการเรียนรู้ ปีการศึกษา 2558</t>
  </si>
  <si>
    <t>ข้อมูล ณ วันที่</t>
  </si>
  <si>
    <t>สถิติผลการเรียนของแยกตามระดับชั้น ปีการศึกษา 2558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</si>
  <si>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</si>
  <si>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</si>
  <si>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</si>
  <si>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</si>
  <si>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</si>
  <si>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</si>
  <si>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สถิติผลการเรียนของกลุ่มสาระการเรียนรู้ ปีการศึกษา 2558 ภาคเรียนที่ 1</t>
  </si>
  <si>
    <t>สถิติผลการเรียนของแยกตามระดับชั้น ปีการศึกษา 2558  ภาคเรียนที่ 2</t>
  </si>
  <si>
    <t>สถิติผลการเรียนของแยกตามระดับชั้น ปีการศึกษา 2558 ภาคเรียนที่ 1</t>
  </si>
  <si>
    <t>กลุ่มสาระการเรียนรู้</t>
  </si>
  <si>
    <t>จำนวนที่เข้าสอบ</t>
  </si>
  <si>
    <t>ค่าเฉลี่ย</t>
  </si>
  <si>
    <t>สถิติผลการเรียนของกลุ่มสาระการเรียนรู้ ปีการศึกษา 2558 ภาคเรียนที่ 2  ภาคเรียนที่ 2</t>
  </si>
  <si>
    <t>สถิติผลการเรียนของกลุ่มสาระการเรียนรู้ ปีการศึกษา 2558 ภาคเรียนที่ 2</t>
  </si>
  <si>
    <t>ระดับชั้น/กลุ่มสาระ</t>
  </si>
  <si>
    <t>ชั้นมัธยมศึกษาปีที่ 1 ภาคเรียนที่ 1</t>
  </si>
  <si>
    <t>ชั้นมัธยมศึกษาปีที่ 3 ภาคเรียนที่ 1</t>
  </si>
  <si>
    <t>ชั้นมัธยมศึกษาปีที่ 2 ภาคเรียนที่ 1</t>
  </si>
  <si>
    <t>ชั้นมัธยมศึกษาปีที่ 4 ภาคเรียนที่ 1</t>
  </si>
  <si>
    <t>ชั้นมัธยมศึกษาปีที่ 5 ภาคเรียนที่ 1</t>
  </si>
  <si>
    <t>ชั้นมัธยมศึกษาปีที่ 6 ภาคเรียนที่ 1</t>
  </si>
  <si>
    <t xml:space="preserve">สถิติผลการเรียนของแยกตามระดับชั้น ปีการศึกษา 2558 ภาคเรียนที่ 1 </t>
  </si>
  <si>
    <t>จำนวนที่เข้าสอบที่ได้รับผลการเรียน</t>
  </si>
  <si>
    <t>ระดับคะแนน</t>
  </si>
  <si>
    <t>GPA</t>
  </si>
  <si>
    <t>O-NET</t>
  </si>
  <si>
    <t>เปรียบเทียบ GPA กับ O-NET</t>
  </si>
  <si>
    <t>จำนวนนักเรียนที่ได้ระดับ 3  ขี้นไป</t>
  </si>
  <si>
    <t>ร้อยละนักเรียนที่ได้ระดับ 3 ขี้นไป</t>
  </si>
  <si>
    <t>ชั้นมัธยมศึกษาปีที่ 1 ภาคเรียนที่ 2</t>
  </si>
  <si>
    <t>ชั้นมัธยมศึกษาปีที่ 2 ภาคเรียนที่ 2</t>
  </si>
  <si>
    <t>ชั้นมัธยมศึกษาปีที่ 3 ภาคเรียนที่ 2</t>
  </si>
  <si>
    <t>ชั้นมัธยมศึกษาปีที่ 4 ภาคเรียนที่ 2</t>
  </si>
  <si>
    <t>ชั้นมัธยมศึกษาปีที่ 5 ภาคเรียนที่ 2</t>
  </si>
  <si>
    <t>ชั้นมัธยมศึกษาปีที่ 6 ภาคเรียนที่ 2</t>
  </si>
  <si>
    <t>สรุปจำนวนนักเรียนที่มีผลการเรียน ภาคเรียนที่ 1</t>
  </si>
  <si>
    <t>สรุปจำนวนนักเรียนที่มีผลการเรียน ภาคเรียนที่ 2</t>
  </si>
  <si>
    <t>1. ภาษาไทย</t>
  </si>
  <si>
    <t>2. คณิตศาสตร์</t>
  </si>
  <si>
    <t>3. วิทยาศาสตร์</t>
  </si>
  <si>
    <t>4. สังคมศึกษาฯ</t>
  </si>
  <si>
    <t>5. สุขศึกษาฯ</t>
  </si>
  <si>
    <t xml:space="preserve">6. ศิลปะ </t>
  </si>
  <si>
    <t>7. การงานอาชีพฯ</t>
  </si>
  <si>
    <t>8. ภาษาต่างประเทศ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</si>
</sst>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;@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36"/>
      <name val="TH SarabunPSK"/>
      <family val="2"/>
    </font>
    <font>
      <b/>
      <sz val="24"/>
      <color theme="1"/>
      <name val="TH SarabunPSK"/>
      <family val="2"/>
    </font>
    <font>
      <b/>
      <sz val="48"/>
      <color rgb="FFFF000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36"/>
      <color theme="1"/>
      <name val="TH SarabunPSK"/>
      <family val="2"/>
    </font>
    <font>
      <b/>
      <sz val="30"/>
      <color theme="1"/>
      <name val="TH SarabunPSK"/>
      <family val="2"/>
    </font>
    <font>
      <b/>
      <sz val="40"/>
      <color rgb="FFFF0000"/>
      <name val="TH SarabunPSK"/>
      <family val="2"/>
    </font>
    <font>
      <sz val="30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9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1FFE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0">
    <xf numFmtId="0" fontId="0" fillId="0" borderId="0" xfId="0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6" borderId="11" xfId="0" applyFont="1" applyFill="1" applyBorder="1" applyAlignment="1">
      <alignment horizontal="center" vertical="center" shrinkToFit="1"/>
    </xf>
    <xf numFmtId="0" fontId="1" fillId="6" borderId="32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1" fillId="6" borderId="23" xfId="0" applyFont="1" applyFill="1" applyBorder="1" applyAlignment="1">
      <alignment horizontal="center" vertical="center" shrinkToFit="1"/>
    </xf>
    <xf numFmtId="0" fontId="1" fillId="6" borderId="12" xfId="0" applyFont="1" applyFill="1" applyBorder="1" applyAlignment="1">
      <alignment horizontal="center" vertical="center" shrinkToFit="1"/>
    </xf>
    <xf numFmtId="0" fontId="1" fillId="6" borderId="42" xfId="0" applyFont="1" applyFill="1" applyBorder="1" applyAlignment="1">
      <alignment horizontal="center" vertical="center" shrinkToFit="1"/>
    </xf>
    <xf numFmtId="0" fontId="1" fillId="6" borderId="10" xfId="0" applyFont="1" applyFill="1" applyBorder="1" applyAlignment="1">
      <alignment horizontal="center" vertical="center" shrinkToFit="1"/>
    </xf>
    <xf numFmtId="0" fontId="1" fillId="6" borderId="33" xfId="0" applyFont="1" applyFill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shrinkToFit="1"/>
    </xf>
    <xf numFmtId="10" fontId="1" fillId="0" borderId="1" xfId="0" applyNumberFormat="1" applyFont="1" applyBorder="1" applyAlignment="1">
      <alignment horizontal="center" vertical="center" shrinkToFit="1"/>
    </xf>
    <xf numFmtId="10" fontId="2" fillId="0" borderId="0" xfId="0" applyNumberFormat="1" applyFont="1" applyBorder="1" applyAlignment="1">
      <alignment horizontal="center" vertical="center" shrinkToFit="1"/>
    </xf>
    <xf numFmtId="2" fontId="5" fillId="0" borderId="0" xfId="0" applyNumberFormat="1" applyFont="1" applyBorder="1" applyAlignment="1">
      <alignment horizontal="center" vertical="center" shrinkToFit="1"/>
    </xf>
    <xf numFmtId="2" fontId="1" fillId="6" borderId="12" xfId="0" applyNumberFormat="1" applyFont="1" applyFill="1" applyBorder="1" applyAlignment="1">
      <alignment horizontal="center" vertical="center" shrinkToFit="1"/>
    </xf>
    <xf numFmtId="2" fontId="1" fillId="6" borderId="13" xfId="0" applyNumberFormat="1" applyFont="1" applyFill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10" fontId="1" fillId="0" borderId="33" xfId="0" applyNumberFormat="1" applyFont="1" applyBorder="1" applyAlignment="1">
      <alignment horizontal="center" vertical="center" shrinkToFit="1"/>
    </xf>
    <xf numFmtId="10" fontId="1" fillId="0" borderId="13" xfId="0" applyNumberFormat="1" applyFont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1" fontId="0" fillId="0" borderId="0" xfId="0" applyNumberFormat="1"/>
    <xf numFmtId="1" fontId="4" fillId="0" borderId="20" xfId="0" applyNumberFormat="1" applyFont="1" applyBorder="1" applyAlignment="1">
      <alignment horizontal="center" vertical="center" shrinkToFit="1"/>
    </xf>
    <xf numFmtId="0" fontId="0" fillId="0" borderId="0" xfId="0" applyNumberFormat="1"/>
    <xf numFmtId="0" fontId="1" fillId="0" borderId="3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6" borderId="62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 shrinkToFit="1"/>
    </xf>
    <xf numFmtId="0" fontId="1" fillId="6" borderId="36" xfId="0" applyFont="1" applyFill="1" applyBorder="1" applyAlignment="1">
      <alignment horizontal="center" vertical="center" shrinkToFit="1"/>
    </xf>
    <xf numFmtId="2" fontId="2" fillId="0" borderId="47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8" fillId="0" borderId="0" xfId="0" applyNumberFormat="1" applyFont="1"/>
    <xf numFmtId="2" fontId="1" fillId="6" borderId="58" xfId="0" applyNumberFormat="1" applyFont="1" applyFill="1" applyBorder="1" applyAlignment="1">
      <alignment horizontal="center" vertical="center" shrinkToFit="1"/>
    </xf>
    <xf numFmtId="2" fontId="1" fillId="6" borderId="59" xfId="0" applyNumberFormat="1" applyFont="1" applyFill="1" applyBorder="1" applyAlignment="1">
      <alignment horizontal="center" vertical="center" shrinkToFit="1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shrinkToFit="1"/>
    </xf>
    <xf numFmtId="0" fontId="12" fillId="0" borderId="0" xfId="0" applyNumberFormat="1" applyFont="1" applyAlignment="1">
      <alignment shrinkToFit="1"/>
    </xf>
    <xf numFmtId="0" fontId="12" fillId="0" borderId="0" xfId="0" applyFont="1" applyAlignment="1">
      <alignment shrinkToFit="1"/>
    </xf>
    <xf numFmtId="0" fontId="1" fillId="0" borderId="6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shrinkToFit="1"/>
    </xf>
    <xf numFmtId="1" fontId="4" fillId="0" borderId="9" xfId="0" applyNumberFormat="1" applyFont="1" applyBorder="1" applyAlignment="1">
      <alignment horizontal="center" vertical="center" shrinkToFit="1"/>
    </xf>
    <xf numFmtId="1" fontId="4" fillId="0" borderId="18" xfId="0" applyNumberFormat="1" applyFont="1" applyBorder="1" applyAlignment="1">
      <alignment horizontal="center" vertical="center" shrinkToFit="1"/>
    </xf>
    <xf numFmtId="1" fontId="4" fillId="0" borderId="21" xfId="0" applyNumberFormat="1" applyFont="1" applyBorder="1" applyAlignment="1">
      <alignment horizontal="center" vertical="center" shrinkToFit="1"/>
    </xf>
    <xf numFmtId="0" fontId="1" fillId="6" borderId="46" xfId="0" applyFont="1" applyFill="1" applyBorder="1" applyAlignment="1">
      <alignment horizontal="center" vertical="center" shrinkToFit="1"/>
    </xf>
    <xf numFmtId="0" fontId="1" fillId="6" borderId="35" xfId="0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6" borderId="6" xfId="0" applyFont="1" applyFill="1" applyBorder="1" applyAlignment="1">
      <alignment horizontal="center" vertical="center" shrinkToFit="1"/>
    </xf>
    <xf numFmtId="2" fontId="1" fillId="6" borderId="61" xfId="0" applyNumberFormat="1" applyFont="1" applyFill="1" applyBorder="1" applyAlignment="1">
      <alignment horizontal="center" vertical="center" shrinkToFit="1"/>
    </xf>
    <xf numFmtId="2" fontId="1" fillId="6" borderId="60" xfId="0" applyNumberFormat="1" applyFont="1" applyFill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2" fontId="1" fillId="6" borderId="47" xfId="0" applyNumberFormat="1" applyFont="1" applyFill="1" applyBorder="1" applyAlignment="1">
      <alignment horizontal="center" vertical="center" shrinkToFit="1"/>
    </xf>
    <xf numFmtId="2" fontId="1" fillId="6" borderId="48" xfId="0" applyNumberFormat="1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13" fillId="0" borderId="0" xfId="0" applyFont="1"/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 shrinkToFit="1"/>
    </xf>
    <xf numFmtId="2" fontId="9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87" fontId="0" fillId="0" borderId="0" xfId="0" applyNumberFormat="1" applyBorder="1" applyAlignment="1">
      <alignment horizontal="center"/>
    </xf>
    <xf numFmtId="0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1" fillId="6" borderId="47" xfId="0" applyFont="1" applyFill="1" applyBorder="1" applyAlignment="1">
      <alignment horizontal="center" vertical="center" shrinkToFit="1"/>
    </xf>
    <xf numFmtId="0" fontId="1" fillId="6" borderId="48" xfId="0" applyFont="1" applyFill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2" fontId="1" fillId="6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Alignment="1" applyProtection="1">
      <alignment horizontal="center" vertical="center"/>
    </xf>
    <xf numFmtId="1" fontId="13" fillId="0" borderId="0" xfId="0" applyNumberFormat="1" applyFont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1" fillId="0" borderId="13" xfId="0" applyNumberFormat="1" applyFont="1" applyBorder="1" applyAlignment="1" applyProtection="1">
      <alignment horizontal="center" vertical="center" wrapText="1"/>
    </xf>
    <xf numFmtId="1" fontId="1" fillId="0" borderId="4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>
      <alignment shrinkToFit="1"/>
    </xf>
    <xf numFmtId="2" fontId="2" fillId="0" borderId="0" xfId="0" applyNumberFormat="1" applyFont="1"/>
    <xf numFmtId="10" fontId="2" fillId="0" borderId="25" xfId="0" applyNumberFormat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10" fontId="2" fillId="0" borderId="6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10" fontId="6" fillId="0" borderId="45" xfId="0" applyNumberFormat="1" applyFont="1" applyBorder="1" applyAlignment="1">
      <alignment vertical="center" shrinkToFit="1"/>
    </xf>
    <xf numFmtId="10" fontId="6" fillId="0" borderId="8" xfId="0" applyNumberFormat="1" applyFont="1" applyBorder="1" applyAlignment="1">
      <alignment vertical="center" shrinkToFit="1"/>
    </xf>
    <xf numFmtId="2" fontId="2" fillId="0" borderId="35" xfId="0" applyNumberFormat="1" applyFont="1" applyBorder="1" applyAlignment="1" applyProtection="1">
      <alignment horizontal="center" vertical="center" wrapText="1"/>
    </xf>
    <xf numFmtId="0" fontId="2" fillId="6" borderId="10" xfId="0" applyFont="1" applyFill="1" applyBorder="1" applyAlignment="1">
      <alignment horizontal="center" vertical="center" shrinkToFit="1"/>
    </xf>
    <xf numFmtId="187" fontId="2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87" fontId="2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1" fillId="6" borderId="1" xfId="0" applyNumberFormat="1" applyFont="1" applyFill="1" applyBorder="1" applyAlignment="1">
      <alignment horizontal="center" vertical="center" shrinkToFit="1"/>
    </xf>
    <xf numFmtId="10" fontId="1" fillId="0" borderId="14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 applyProtection="1">
      <alignment vertical="center" wrapText="1"/>
    </xf>
    <xf numFmtId="10" fontId="0" fillId="0" borderId="0" xfId="0" applyNumberFormat="1"/>
    <xf numFmtId="10" fontId="12" fillId="0" borderId="0" xfId="0" applyNumberFormat="1" applyFont="1" applyAlignment="1">
      <alignment shrinkToFit="1"/>
    </xf>
    <xf numFmtId="10" fontId="0" fillId="0" borderId="0" xfId="0" applyNumberFormat="1" applyBorder="1" applyAlignment="1">
      <alignment horizontal="center"/>
    </xf>
    <xf numFmtId="10" fontId="8" fillId="0" borderId="0" xfId="0" applyNumberFormat="1" applyFont="1"/>
    <xf numFmtId="10" fontId="1" fillId="0" borderId="1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" fontId="2" fillId="0" borderId="65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2" fillId="0" borderId="2" xfId="0" applyNumberFormat="1" applyFont="1" applyBorder="1" applyAlignment="1" applyProtection="1">
      <alignment horizontal="center" vertical="center" wrapText="1"/>
    </xf>
    <xf numFmtId="2" fontId="1" fillId="0" borderId="32" xfId="0" applyNumberFormat="1" applyFont="1" applyBorder="1" applyAlignment="1" applyProtection="1">
      <alignment horizontal="center" vertical="center" wrapText="1"/>
    </xf>
    <xf numFmtId="2" fontId="2" fillId="0" borderId="30" xfId="0" applyNumberFormat="1" applyFont="1" applyBorder="1" applyAlignment="1" applyProtection="1">
      <alignment horizontal="center" vertical="center"/>
    </xf>
    <xf numFmtId="2" fontId="1" fillId="0" borderId="33" xfId="0" applyNumberFormat="1" applyFont="1" applyBorder="1" applyAlignment="1" applyProtection="1">
      <alignment horizontal="center" vertical="center" wrapText="1"/>
    </xf>
    <xf numFmtId="2" fontId="2" fillId="0" borderId="25" xfId="0" applyNumberFormat="1" applyFont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 applyProtection="1">
      <alignment horizontal="center" vertical="center" wrapText="1"/>
    </xf>
    <xf numFmtId="2" fontId="1" fillId="6" borderId="13" xfId="0" applyNumberFormat="1" applyFont="1" applyFill="1" applyBorder="1" applyAlignment="1" applyProtection="1">
      <alignment horizontal="center" vertical="center" wrapText="1"/>
    </xf>
    <xf numFmtId="2" fontId="1" fillId="6" borderId="1" xfId="0" applyNumberFormat="1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 vertical="center" wrapText="1"/>
    </xf>
    <xf numFmtId="1" fontId="2" fillId="6" borderId="65" xfId="0" applyNumberFormat="1" applyFont="1" applyFill="1" applyBorder="1" applyAlignment="1" applyProtection="1">
      <alignment horizontal="center" vertical="center" wrapText="1"/>
    </xf>
    <xf numFmtId="2" fontId="2" fillId="6" borderId="15" xfId="0" applyNumberFormat="1" applyFont="1" applyFill="1" applyBorder="1" applyAlignment="1" applyProtection="1">
      <alignment horizontal="center" vertical="center" wrapText="1"/>
    </xf>
    <xf numFmtId="2" fontId="2" fillId="6" borderId="2" xfId="0" applyNumberFormat="1" applyFont="1" applyFill="1" applyBorder="1" applyAlignment="1" applyProtection="1">
      <alignment horizontal="center" vertical="center" wrapText="1"/>
    </xf>
    <xf numFmtId="2" fontId="2" fillId="6" borderId="35" xfId="0" applyNumberFormat="1" applyFont="1" applyFill="1" applyBorder="1" applyAlignment="1" applyProtection="1">
      <alignment horizontal="center" vertical="center" wrapText="1"/>
    </xf>
    <xf numFmtId="2" fontId="1" fillId="6" borderId="32" xfId="0" applyNumberFormat="1" applyFont="1" applyFill="1" applyBorder="1" applyAlignment="1" applyProtection="1">
      <alignment horizontal="center" vertical="center" wrapText="1"/>
    </xf>
    <xf numFmtId="2" fontId="1" fillId="6" borderId="33" xfId="0" applyNumberFormat="1" applyFont="1" applyFill="1" applyBorder="1" applyAlignment="1" applyProtection="1">
      <alignment horizontal="center" vertical="center" wrapText="1"/>
    </xf>
    <xf numFmtId="0" fontId="2" fillId="6" borderId="4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1" fontId="2" fillId="6" borderId="7" xfId="0" applyNumberFormat="1" applyFont="1" applyFill="1" applyBorder="1" applyAlignment="1" applyProtection="1">
      <alignment horizontal="center" vertical="center"/>
    </xf>
    <xf numFmtId="2" fontId="2" fillId="6" borderId="0" xfId="0" applyNumberFormat="1" applyFont="1" applyFill="1" applyBorder="1" applyAlignment="1" applyProtection="1">
      <alignment horizontal="center" vertical="center"/>
    </xf>
    <xf numFmtId="2" fontId="2" fillId="6" borderId="46" xfId="0" applyNumberFormat="1" applyFont="1" applyFill="1" applyBorder="1" applyAlignment="1" applyProtection="1">
      <alignment horizontal="center" vertical="center"/>
    </xf>
    <xf numFmtId="2" fontId="2" fillId="6" borderId="35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/>
    <xf numFmtId="0" fontId="2" fillId="6" borderId="30" xfId="0" applyFont="1" applyFill="1" applyBorder="1" applyAlignment="1"/>
    <xf numFmtId="2" fontId="2" fillId="6" borderId="14" xfId="0" applyNumberFormat="1" applyFont="1" applyFill="1" applyBorder="1" applyAlignment="1" applyProtection="1">
      <alignment horizontal="center" vertical="center" wrapText="1"/>
    </xf>
    <xf numFmtId="1" fontId="2" fillId="6" borderId="65" xfId="0" applyNumberFormat="1" applyFont="1" applyFill="1" applyBorder="1" applyAlignment="1" applyProtection="1">
      <alignment horizontal="center" vertical="center"/>
    </xf>
    <xf numFmtId="2" fontId="2" fillId="6" borderId="30" xfId="0" applyNumberFormat="1" applyFont="1" applyFill="1" applyBorder="1" applyAlignment="1" applyProtection="1">
      <alignment horizontal="center" vertical="center"/>
    </xf>
    <xf numFmtId="2" fontId="2" fillId="6" borderId="25" xfId="0" applyNumberFormat="1" applyFont="1" applyFill="1" applyBorder="1" applyAlignment="1" applyProtection="1">
      <alignment horizontal="center" vertical="center"/>
    </xf>
    <xf numFmtId="2" fontId="2" fillId="6" borderId="1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33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1" fontId="15" fillId="6" borderId="19" xfId="0" applyNumberFormat="1" applyFont="1" applyFill="1" applyBorder="1" applyAlignment="1" applyProtection="1">
      <alignment horizontal="center" vertical="center" wrapText="1"/>
    </xf>
    <xf numFmtId="1" fontId="15" fillId="6" borderId="34" xfId="0" applyNumberFormat="1" applyFont="1" applyFill="1" applyBorder="1" applyAlignment="1" applyProtection="1">
      <alignment horizontal="center" vertical="center" wrapText="1"/>
    </xf>
    <xf numFmtId="2" fontId="13" fillId="6" borderId="18" xfId="0" applyNumberFormat="1" applyFont="1" applyFill="1" applyBorder="1" applyAlignment="1" applyProtection="1">
      <alignment horizontal="center" vertical="center" wrapText="1"/>
    </xf>
    <xf numFmtId="2" fontId="13" fillId="6" borderId="22" xfId="0" applyNumberFormat="1" applyFont="1" applyFill="1" applyBorder="1" applyAlignment="1" applyProtection="1">
      <alignment horizontal="center" vertical="center" wrapText="1"/>
    </xf>
    <xf numFmtId="2" fontId="2" fillId="6" borderId="20" xfId="0" applyNumberFormat="1" applyFont="1" applyFill="1" applyBorder="1" applyAlignment="1" applyProtection="1">
      <alignment horizontal="center" vertical="center" wrapText="1"/>
    </xf>
    <xf numFmtId="2" fontId="2" fillId="6" borderId="3" xfId="0" applyNumberFormat="1" applyFont="1" applyFill="1" applyBorder="1" applyAlignment="1" applyProtection="1">
      <alignment horizontal="center" vertical="center" wrapText="1"/>
    </xf>
    <xf numFmtId="2" fontId="2" fillId="6" borderId="18" xfId="0" applyNumberFormat="1" applyFont="1" applyFill="1" applyBorder="1" applyAlignment="1" applyProtection="1">
      <alignment horizontal="center" vertical="center" wrapText="1"/>
    </xf>
    <xf numFmtId="2" fontId="2" fillId="6" borderId="22" xfId="0" applyNumberFormat="1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62" xfId="0" applyFont="1" applyFill="1" applyBorder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" fontId="15" fillId="0" borderId="19" xfId="0" applyNumberFormat="1" applyFont="1" applyBorder="1" applyAlignment="1" applyProtection="1">
      <alignment horizontal="center" vertical="center" wrapText="1"/>
    </xf>
    <xf numFmtId="1" fontId="15" fillId="0" borderId="34" xfId="0" applyNumberFormat="1" applyFont="1" applyBorder="1" applyAlignment="1" applyProtection="1">
      <alignment horizontal="center" vertical="center" wrapText="1"/>
    </xf>
    <xf numFmtId="2" fontId="13" fillId="0" borderId="18" xfId="0" applyNumberFormat="1" applyFont="1" applyBorder="1" applyAlignment="1" applyProtection="1">
      <alignment horizontal="center" vertical="center" wrapText="1"/>
    </xf>
    <xf numFmtId="2" fontId="13" fillId="0" borderId="22" xfId="0" applyNumberFormat="1" applyFont="1" applyBorder="1" applyAlignment="1" applyProtection="1">
      <alignment horizontal="center" vertical="center" wrapText="1"/>
    </xf>
    <xf numFmtId="2" fontId="2" fillId="0" borderId="20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 wrapText="1"/>
    </xf>
    <xf numFmtId="2" fontId="2" fillId="0" borderId="22" xfId="0" applyNumberFormat="1" applyFont="1" applyBorder="1" applyAlignment="1" applyProtection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shrinkToFit="1"/>
    </xf>
    <xf numFmtId="2" fontId="2" fillId="3" borderId="29" xfId="0" applyNumberFormat="1" applyFont="1" applyFill="1" applyBorder="1" applyAlignment="1">
      <alignment horizontal="center" vertical="center" shrinkToFit="1"/>
    </xf>
    <xf numFmtId="2" fontId="2" fillId="2" borderId="47" xfId="0" applyNumberFormat="1" applyFont="1" applyFill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textRotation="90" shrinkToFit="1"/>
    </xf>
    <xf numFmtId="0" fontId="10" fillId="0" borderId="49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2" fontId="5" fillId="0" borderId="48" xfId="0" applyNumberFormat="1" applyFont="1" applyBorder="1" applyAlignment="1">
      <alignment horizontal="center" vertical="center" shrinkToFit="1"/>
    </xf>
    <xf numFmtId="2" fontId="5" fillId="0" borderId="49" xfId="0" applyNumberFormat="1" applyFont="1" applyBorder="1" applyAlignment="1">
      <alignment horizontal="center" vertical="center" shrinkToFit="1"/>
    </xf>
    <xf numFmtId="10" fontId="1" fillId="0" borderId="36" xfId="0" applyNumberFormat="1" applyFont="1" applyBorder="1" applyAlignment="1">
      <alignment horizontal="center" vertical="center" shrinkToFit="1"/>
    </xf>
    <xf numFmtId="10" fontId="1" fillId="0" borderId="57" xfId="0" applyNumberFormat="1" applyFont="1" applyBorder="1" applyAlignment="1">
      <alignment horizontal="center" vertical="center" shrinkToFit="1"/>
    </xf>
    <xf numFmtId="10" fontId="2" fillId="0" borderId="25" xfId="0" applyNumberFormat="1" applyFont="1" applyBorder="1" applyAlignment="1">
      <alignment horizontal="center" vertical="center" shrinkToFit="1"/>
    </xf>
    <xf numFmtId="10" fontId="2" fillId="0" borderId="14" xfId="0" applyNumberFormat="1" applyFont="1" applyBorder="1" applyAlignment="1">
      <alignment horizontal="center" vertical="center" shrinkToFit="1"/>
    </xf>
    <xf numFmtId="10" fontId="2" fillId="0" borderId="15" xfId="0" applyNumberFormat="1" applyFont="1" applyBorder="1" applyAlignment="1">
      <alignment horizontal="center" vertical="center" shrinkToFit="1"/>
    </xf>
    <xf numFmtId="2" fontId="5" fillId="0" borderId="13" xfId="0" applyNumberFormat="1" applyFont="1" applyBorder="1" applyAlignment="1">
      <alignment horizontal="center" vertical="center" shrinkToFit="1"/>
    </xf>
    <xf numFmtId="2" fontId="5" fillId="0" borderId="1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7" borderId="47" xfId="0" applyFont="1" applyFill="1" applyBorder="1" applyAlignment="1">
      <alignment horizontal="center" vertical="center" shrinkToFit="1"/>
    </xf>
    <xf numFmtId="0" fontId="10" fillId="7" borderId="48" xfId="0" applyFont="1" applyFill="1" applyBorder="1" applyAlignment="1">
      <alignment horizontal="center" vertical="center" shrinkToFit="1"/>
    </xf>
    <xf numFmtId="10" fontId="6" fillId="0" borderId="44" xfId="0" applyNumberFormat="1" applyFont="1" applyBorder="1" applyAlignment="1">
      <alignment horizontal="center" vertical="center" shrinkToFit="1"/>
    </xf>
    <xf numFmtId="10" fontId="6" fillId="0" borderId="55" xfId="0" applyNumberFormat="1" applyFont="1" applyBorder="1" applyAlignment="1">
      <alignment horizontal="center" vertical="center" shrinkToFit="1"/>
    </xf>
    <xf numFmtId="10" fontId="6" fillId="0" borderId="45" xfId="0" applyNumberFormat="1" applyFont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2" fillId="5" borderId="44" xfId="0" applyFont="1" applyFill="1" applyBorder="1" applyAlignment="1">
      <alignment horizontal="center" vertical="center" shrinkToFit="1"/>
    </xf>
    <xf numFmtId="0" fontId="2" fillId="5" borderId="45" xfId="0" applyFont="1" applyFill="1" applyBorder="1" applyAlignment="1">
      <alignment horizontal="center" vertical="center" shrinkToFit="1"/>
    </xf>
    <xf numFmtId="0" fontId="2" fillId="4" borderId="44" xfId="0" applyFont="1" applyFill="1" applyBorder="1" applyAlignment="1">
      <alignment horizontal="center" vertical="center" shrinkToFit="1"/>
    </xf>
    <xf numFmtId="0" fontId="2" fillId="4" borderId="55" xfId="0" applyFont="1" applyFill="1" applyBorder="1" applyAlignment="1">
      <alignment horizontal="center" vertical="center" shrinkToFit="1"/>
    </xf>
    <xf numFmtId="0" fontId="2" fillId="4" borderId="45" xfId="0" applyFont="1" applyFill="1" applyBorder="1" applyAlignment="1">
      <alignment horizontal="center" vertical="center" shrinkToFit="1"/>
    </xf>
    <xf numFmtId="2" fontId="7" fillId="0" borderId="24" xfId="0" applyNumberFormat="1" applyFont="1" applyBorder="1" applyAlignment="1">
      <alignment horizontal="center" vertical="center" shrinkToFit="1"/>
    </xf>
    <xf numFmtId="2" fontId="7" fillId="0" borderId="27" xfId="0" applyNumberFormat="1" applyFont="1" applyBorder="1" applyAlignment="1">
      <alignment horizontal="center" vertical="center" shrinkToFit="1"/>
    </xf>
    <xf numFmtId="2" fontId="7" fillId="0" borderId="41" xfId="0" applyNumberFormat="1" applyFont="1" applyBorder="1" applyAlignment="1">
      <alignment horizontal="center" vertical="center" shrinkToFit="1"/>
    </xf>
    <xf numFmtId="2" fontId="7" fillId="0" borderId="28" xfId="0" applyNumberFormat="1" applyFont="1" applyBorder="1" applyAlignment="1">
      <alignment horizontal="center" vertical="center" shrinkToFit="1"/>
    </xf>
    <xf numFmtId="2" fontId="7" fillId="0" borderId="29" xfId="0" applyNumberFormat="1" applyFont="1" applyBorder="1" applyAlignment="1">
      <alignment horizontal="center" vertical="center" shrinkToFit="1"/>
    </xf>
    <xf numFmtId="2" fontId="7" fillId="0" borderId="31" xfId="0" applyNumberFormat="1" applyFont="1" applyBorder="1" applyAlignment="1">
      <alignment horizontal="center" vertical="center" shrinkToFit="1"/>
    </xf>
    <xf numFmtId="2" fontId="11" fillId="0" borderId="37" xfId="0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7" borderId="6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66" xfId="0" applyFont="1" applyFill="1" applyBorder="1" applyAlignment="1">
      <alignment horizontal="center" vertical="center" shrinkToFit="1"/>
    </xf>
    <xf numFmtId="0" fontId="2" fillId="4" borderId="67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2" fontId="2" fillId="3" borderId="41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2" fontId="2" fillId="3" borderId="37" xfId="0" applyNumberFormat="1" applyFont="1" applyFill="1" applyBorder="1" applyAlignment="1">
      <alignment horizontal="center" vertical="center" shrinkToFit="1"/>
    </xf>
    <xf numFmtId="2" fontId="2" fillId="3" borderId="38" xfId="0" applyNumberFormat="1" applyFont="1" applyFill="1" applyBorder="1" applyAlignment="1">
      <alignment horizontal="center" vertical="center" shrinkToFit="1"/>
    </xf>
    <xf numFmtId="2" fontId="5" fillId="0" borderId="58" xfId="0" applyNumberFormat="1" applyFont="1" applyBorder="1" applyAlignment="1">
      <alignment horizontal="center" vertical="center" shrinkToFit="1"/>
    </xf>
    <xf numFmtId="2" fontId="5" fillId="0" borderId="61" xfId="0" applyNumberFormat="1" applyFont="1" applyBorder="1" applyAlignment="1">
      <alignment horizontal="center" vertical="center" shrinkToFit="1"/>
    </xf>
    <xf numFmtId="2" fontId="5" fillId="0" borderId="59" xfId="0" applyNumberFormat="1" applyFont="1" applyBorder="1" applyAlignment="1">
      <alignment horizontal="center" vertical="center" shrinkToFit="1"/>
    </xf>
    <xf numFmtId="2" fontId="5" fillId="0" borderId="6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187" fontId="1" fillId="0" borderId="24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>
      <alignment horizontal="right"/>
    </xf>
    <xf numFmtId="2" fontId="2" fillId="3" borderId="18" xfId="0" applyNumberFormat="1" applyFont="1" applyFill="1" applyBorder="1" applyAlignment="1">
      <alignment horizontal="center" vertical="center" shrinkToFit="1"/>
    </xf>
    <xf numFmtId="2" fontId="2" fillId="3" borderId="17" xfId="0" applyNumberFormat="1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2" fontId="5" fillId="0" borderId="12" xfId="0" applyNumberFormat="1" applyFont="1" applyBorder="1" applyAlignment="1">
      <alignment horizontal="center" vertical="center" shrinkToFit="1"/>
    </xf>
    <xf numFmtId="2" fontId="5" fillId="0" borderId="22" xfId="0" applyNumberFormat="1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2" fontId="5" fillId="0" borderId="35" xfId="0" applyNumberFormat="1" applyFont="1" applyBorder="1" applyAlignment="1">
      <alignment horizontal="center" vertical="center" shrinkToFit="1"/>
    </xf>
    <xf numFmtId="2" fontId="5" fillId="0" borderId="16" xfId="0" applyNumberFormat="1" applyFont="1" applyBorder="1" applyAlignment="1">
      <alignment horizontal="center" vertical="center" shrinkToFit="1"/>
    </xf>
    <xf numFmtId="2" fontId="5" fillId="0" borderId="17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2" fontId="5" fillId="0" borderId="47" xfId="0" applyNumberFormat="1" applyFont="1" applyBorder="1" applyAlignment="1">
      <alignment horizontal="center" vertical="center" shrinkToFit="1"/>
    </xf>
    <xf numFmtId="2" fontId="5" fillId="0" borderId="5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7" borderId="47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2" fontId="2" fillId="2" borderId="37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9" fillId="0" borderId="54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2" fontId="9" fillId="0" borderId="49" xfId="0" applyNumberFormat="1" applyFont="1" applyBorder="1" applyAlignment="1">
      <alignment horizontal="center" vertical="center"/>
    </xf>
    <xf numFmtId="2" fontId="5" fillId="0" borderId="6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2" fontId="9" fillId="0" borderId="3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 shrinkToFit="1"/>
    </xf>
    <xf numFmtId="0" fontId="2" fillId="7" borderId="6" xfId="0" applyFont="1" applyFill="1" applyBorder="1" applyAlignment="1">
      <alignment horizontal="center" vertical="center" shrinkToFit="1"/>
    </xf>
    <xf numFmtId="2" fontId="7" fillId="0" borderId="26" xfId="0" applyNumberFormat="1" applyFont="1" applyBorder="1" applyAlignment="1">
      <alignment horizontal="center" vertical="center" shrinkToFit="1"/>
    </xf>
    <xf numFmtId="0" fontId="2" fillId="7" borderId="47" xfId="0" applyFont="1" applyFill="1" applyBorder="1" applyAlignment="1">
      <alignment horizontal="center" vertical="center" shrinkToFit="1"/>
    </xf>
    <xf numFmtId="0" fontId="2" fillId="7" borderId="54" xfId="0" applyFont="1" applyFill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2" fillId="0" borderId="6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FE1"/>
      <color rgb="FFCDEBD4"/>
      <color rgb="FF99FF99"/>
      <color rgb="FFAFFFFF"/>
      <color rgb="FFCC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38"/>
  <sheetViews>
    <sheetView tabSelected="1" view="pageBreakPreview" topLeftCell="AO310" zoomScaleNormal="90" zoomScaleSheetLayoutView="100" workbookViewId="0">
      <selection activeCell="H6" sqref="H6"/>
    </sheetView>
  </sheetViews>
  <sheetFormatPr defaultColWidth="8.875" defaultRowHeight="36.75" x14ac:dyDescent="0.45"/>
  <cols>
    <col min="1" max="1" width="2.125" customWidth="1"/>
    <col min="2" max="2" width="14.875" style="109" customWidth="1"/>
    <col min="3" max="3" width="8.875" style="114"/>
    <col min="4" max="12" width="7.875" style="114" customWidth="1"/>
    <col min="13" max="13" width="8.25" style="137" customWidth="1"/>
    <col min="14" max="16" width="8.25" style="136" customWidth="1"/>
    <col min="17" max="17" width="8.875" style="75"/>
    <col min="18" max="18" width="12.75" style="122" bestFit="1" customWidth="1"/>
    <col min="19" max="19" width="7" style="154" customWidth="1"/>
    <col min="20" max="20" width="9.125" style="154" customWidth="1"/>
    <col min="21" max="21" width="9.125" bestFit="1" customWidth="1"/>
    <col min="22" max="27" width="8.875" bestFit="1" customWidth="1"/>
    <col min="28" max="28" width="10" customWidth="1"/>
    <col min="29" max="29" width="11.5" customWidth="1"/>
    <col min="30" max="30" width="13.375" style="68" bestFit="1" customWidth="1"/>
    <col min="31" max="31" width="8.875" style="75"/>
    <col min="32" max="32" width="12.75" bestFit="1" customWidth="1"/>
    <col min="33" max="33" width="7.25" style="154" bestFit="1" customWidth="1"/>
    <col min="34" max="34" width="8.75" style="154" bestFit="1" customWidth="1"/>
    <col min="35" max="35" width="9" bestFit="1" customWidth="1"/>
    <col min="36" max="41" width="8.75" bestFit="1" customWidth="1"/>
    <col min="42" max="42" width="10" customWidth="1"/>
    <col min="43" max="43" width="11.5" customWidth="1"/>
    <col min="44" max="44" width="13.375" style="68" bestFit="1" customWidth="1"/>
    <col min="45" max="45" width="1.125" customWidth="1"/>
    <col min="46" max="46" width="8.875" style="75"/>
    <col min="47" max="47" width="12.75" bestFit="1" customWidth="1"/>
    <col min="48" max="48" width="7.25" bestFit="1" customWidth="1"/>
    <col min="49" max="49" width="8.75" bestFit="1" customWidth="1"/>
    <col min="50" max="50" width="9" bestFit="1" customWidth="1"/>
    <col min="51" max="56" width="8.75" bestFit="1" customWidth="1"/>
    <col min="57" max="57" width="10" customWidth="1"/>
    <col min="58" max="58" width="11.5" customWidth="1"/>
    <col min="59" max="59" width="13.375" style="68" bestFit="1" customWidth="1"/>
  </cols>
  <sheetData>
    <row r="1" spans="2:59" ht="26.25" x14ac:dyDescent="0.2">
      <c r="B1" s="251" t="s">
        <v>45</v>
      </c>
      <c r="C1" s="253" t="s">
        <v>46</v>
      </c>
      <c r="D1" s="255" t="s">
        <v>51</v>
      </c>
      <c r="E1" s="256"/>
      <c r="F1" s="256"/>
      <c r="G1" s="256"/>
      <c r="H1" s="256"/>
      <c r="I1" s="256"/>
      <c r="J1" s="256"/>
      <c r="K1" s="256"/>
      <c r="L1" s="257"/>
      <c r="M1" s="258" t="s">
        <v>63</v>
      </c>
      <c r="N1" s="260" t="s">
        <v>64</v>
      </c>
      <c r="O1" s="262" t="s">
        <v>47</v>
      </c>
      <c r="P1" s="264" t="s">
        <v>30</v>
      </c>
      <c r="Q1" s="289" t="s">
        <v>57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 t="s">
        <v>43</v>
      </c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T1" s="289" t="s">
        <v>35</v>
      </c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</row>
    <row r="2" spans="2:59" ht="27" customHeight="1" thickBot="1" x14ac:dyDescent="0.25">
      <c r="B2" s="252"/>
      <c r="C2" s="254"/>
      <c r="D2" s="113" t="s">
        <v>9</v>
      </c>
      <c r="E2" s="179">
        <v>0</v>
      </c>
      <c r="F2" s="179">
        <v>1</v>
      </c>
      <c r="G2" s="179">
        <v>1.5</v>
      </c>
      <c r="H2" s="179">
        <v>2</v>
      </c>
      <c r="I2" s="179">
        <v>2.5</v>
      </c>
      <c r="J2" s="179">
        <v>3</v>
      </c>
      <c r="K2" s="179">
        <v>3.5</v>
      </c>
      <c r="L2" s="179">
        <v>4</v>
      </c>
      <c r="M2" s="259"/>
      <c r="N2" s="261"/>
      <c r="O2" s="263"/>
      <c r="P2" s="265"/>
      <c r="Q2" s="295" t="s">
        <v>18</v>
      </c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 t="s">
        <v>18</v>
      </c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T2" s="295" t="s">
        <v>18</v>
      </c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</row>
    <row r="3" spans="2:59" ht="21.75" customHeight="1" thickBot="1" x14ac:dyDescent="0.25">
      <c r="B3" s="115" t="s">
        <v>73</v>
      </c>
      <c r="C3" s="179">
        <f>SUM(D3:L3)</f>
        <v>127</v>
      </c>
      <c r="D3" s="135">
        <v>5</v>
      </c>
      <c r="E3" s="135">
        <v>1</v>
      </c>
      <c r="F3" s="135">
        <v>10</v>
      </c>
      <c r="G3" s="135">
        <v>24</v>
      </c>
      <c r="H3" s="135">
        <v>16</v>
      </c>
      <c r="I3" s="135">
        <v>16</v>
      </c>
      <c r="J3" s="135">
        <v>19</v>
      </c>
      <c r="K3" s="135">
        <v>14</v>
      </c>
      <c r="L3" s="135">
        <v>22</v>
      </c>
      <c r="M3" s="140">
        <f t="shared" ref="M3:M10" si="0">SUM(J3+K3+L3)</f>
        <v>55</v>
      </c>
      <c r="N3" s="139">
        <f>SUM(M3/(E3+F3+G3+H3+I3+J3+K3+L3)*100)</f>
        <v>45.081967213114751</v>
      </c>
      <c r="O3" s="138">
        <f>SUM((E2*E3)+(F2*F3)+(G2*G3)+(H2*H3)+(I2*I3)+(J2*J3)+(K2*K3)+(L2*L3))/(E3+F3+G3+H3+I3+J3+K3+L3)</f>
        <v>2.557377049180328</v>
      </c>
      <c r="P3" s="139">
        <f>SUM(O3/4*100)</f>
        <v>63.934426229508205</v>
      </c>
      <c r="Q3" s="290" t="s">
        <v>17</v>
      </c>
      <c r="R3" s="394" t="s">
        <v>8</v>
      </c>
      <c r="S3" s="322" t="s">
        <v>32</v>
      </c>
      <c r="T3" s="323"/>
      <c r="U3" s="324" t="s">
        <v>58</v>
      </c>
      <c r="V3" s="325"/>
      <c r="W3" s="325"/>
      <c r="X3" s="325"/>
      <c r="Y3" s="325"/>
      <c r="Z3" s="325"/>
      <c r="AA3" s="326"/>
      <c r="AB3" s="327" t="s">
        <v>46</v>
      </c>
      <c r="AC3" s="266" t="s">
        <v>7</v>
      </c>
      <c r="AD3" s="268" t="s">
        <v>30</v>
      </c>
      <c r="AE3" s="290" t="s">
        <v>17</v>
      </c>
      <c r="AF3" s="320" t="s">
        <v>8</v>
      </c>
      <c r="AG3" s="322" t="s">
        <v>32</v>
      </c>
      <c r="AH3" s="323"/>
      <c r="AI3" s="324" t="s">
        <v>58</v>
      </c>
      <c r="AJ3" s="325"/>
      <c r="AK3" s="325"/>
      <c r="AL3" s="325"/>
      <c r="AM3" s="325"/>
      <c r="AN3" s="325"/>
      <c r="AO3" s="326"/>
      <c r="AP3" s="327" t="s">
        <v>46</v>
      </c>
      <c r="AQ3" s="266" t="s">
        <v>7</v>
      </c>
      <c r="AR3" s="268" t="s">
        <v>30</v>
      </c>
      <c r="AT3" s="290" t="s">
        <v>17</v>
      </c>
      <c r="AU3" s="320" t="s">
        <v>8</v>
      </c>
      <c r="AV3" s="322" t="s">
        <v>32</v>
      </c>
      <c r="AW3" s="323"/>
      <c r="AX3" s="324" t="s">
        <v>58</v>
      </c>
      <c r="AY3" s="325"/>
      <c r="AZ3" s="325"/>
      <c r="BA3" s="325"/>
      <c r="BB3" s="325"/>
      <c r="BC3" s="325"/>
      <c r="BD3" s="326"/>
      <c r="BE3" s="327" t="s">
        <v>46</v>
      </c>
      <c r="BF3" s="266" t="s">
        <v>7</v>
      </c>
      <c r="BG3" s="268" t="s">
        <v>30</v>
      </c>
    </row>
    <row r="4" spans="2:59" ht="21.75" customHeight="1" thickBot="1" x14ac:dyDescent="0.25">
      <c r="B4" s="115" t="s">
        <v>74</v>
      </c>
      <c r="C4" s="179">
        <f t="shared" ref="C4:C10" si="1">SUM(D4:L4)</f>
        <v>254</v>
      </c>
      <c r="D4" s="135">
        <v>8</v>
      </c>
      <c r="E4" s="135">
        <v>20</v>
      </c>
      <c r="F4" s="135">
        <v>86</v>
      </c>
      <c r="G4" s="135">
        <v>69</v>
      </c>
      <c r="H4" s="135">
        <v>26</v>
      </c>
      <c r="I4" s="135">
        <v>22</v>
      </c>
      <c r="J4" s="135">
        <v>13</v>
      </c>
      <c r="K4" s="135">
        <v>4</v>
      </c>
      <c r="L4" s="135">
        <v>6</v>
      </c>
      <c r="M4" s="140">
        <f t="shared" si="0"/>
        <v>23</v>
      </c>
      <c r="N4" s="139">
        <f t="shared" ref="N4:N9" si="2">SUM(M4/(E4+F4+G4+H4+I4+J4+K4+L4)*100)</f>
        <v>9.3495934959349594</v>
      </c>
      <c r="O4" s="138">
        <f>SUM((E2*E4)+(F2*F4)+(G2*G4)+(H2*H4)+(I2*I4)+(J2*J4)+(K2*K4)+(L2*L4))/(E4+F4+G4+H4+I4+J4+K4+L4)</f>
        <v>1.5182926829268293</v>
      </c>
      <c r="P4" s="139">
        <f t="shared" ref="P4:P10" si="3">SUM(O4/4*100)</f>
        <v>37.957317073170735</v>
      </c>
      <c r="Q4" s="291"/>
      <c r="R4" s="395"/>
      <c r="S4" s="46" t="s">
        <v>9</v>
      </c>
      <c r="T4" s="47">
        <v>0</v>
      </c>
      <c r="U4" s="13">
        <v>1</v>
      </c>
      <c r="V4" s="11">
        <v>1.5</v>
      </c>
      <c r="W4" s="11">
        <v>2</v>
      </c>
      <c r="X4" s="12">
        <v>2.5</v>
      </c>
      <c r="Y4" s="13">
        <v>3</v>
      </c>
      <c r="Z4" s="11">
        <v>3.5</v>
      </c>
      <c r="AA4" s="12">
        <v>4</v>
      </c>
      <c r="AB4" s="328"/>
      <c r="AC4" s="267"/>
      <c r="AD4" s="269"/>
      <c r="AE4" s="291"/>
      <c r="AF4" s="321"/>
      <c r="AG4" s="46" t="s">
        <v>9</v>
      </c>
      <c r="AH4" s="47">
        <v>0</v>
      </c>
      <c r="AI4" s="13">
        <v>1</v>
      </c>
      <c r="AJ4" s="11">
        <v>1.5</v>
      </c>
      <c r="AK4" s="11">
        <v>2</v>
      </c>
      <c r="AL4" s="12">
        <v>2.5</v>
      </c>
      <c r="AM4" s="13">
        <v>3</v>
      </c>
      <c r="AN4" s="11">
        <v>3.5</v>
      </c>
      <c r="AO4" s="12">
        <v>4</v>
      </c>
      <c r="AP4" s="328"/>
      <c r="AQ4" s="267"/>
      <c r="AR4" s="269"/>
      <c r="AT4" s="291"/>
      <c r="AU4" s="321"/>
      <c r="AV4" s="46" t="s">
        <v>9</v>
      </c>
      <c r="AW4" s="47">
        <v>0</v>
      </c>
      <c r="AX4" s="13">
        <v>1</v>
      </c>
      <c r="AY4" s="11">
        <v>1.5</v>
      </c>
      <c r="AZ4" s="11">
        <v>2</v>
      </c>
      <c r="BA4" s="12">
        <v>2.5</v>
      </c>
      <c r="BB4" s="13">
        <v>3</v>
      </c>
      <c r="BC4" s="11">
        <v>3.5</v>
      </c>
      <c r="BD4" s="12">
        <v>4</v>
      </c>
      <c r="BE4" s="328"/>
      <c r="BF4" s="267"/>
      <c r="BG4" s="269"/>
    </row>
    <row r="5" spans="2:59" ht="21" customHeight="1" x14ac:dyDescent="0.2">
      <c r="B5" s="115" t="s">
        <v>75</v>
      </c>
      <c r="C5" s="179">
        <f t="shared" si="1"/>
        <v>254</v>
      </c>
      <c r="D5" s="135">
        <v>18</v>
      </c>
      <c r="E5" s="135">
        <v>10</v>
      </c>
      <c r="F5" s="135">
        <v>44</v>
      </c>
      <c r="G5" s="135">
        <v>15</v>
      </c>
      <c r="H5" s="135">
        <v>32</v>
      </c>
      <c r="I5" s="135">
        <v>40</v>
      </c>
      <c r="J5" s="135">
        <v>42</v>
      </c>
      <c r="K5" s="135">
        <v>25</v>
      </c>
      <c r="L5" s="135">
        <v>28</v>
      </c>
      <c r="M5" s="140">
        <f t="shared" si="0"/>
        <v>95</v>
      </c>
      <c r="N5" s="139">
        <f t="shared" si="2"/>
        <v>40.254237288135592</v>
      </c>
      <c r="O5" s="138">
        <f>SUM((E2*E5)+(F2*F5)+(G2*G5)+(H2*H5)+(I2*I5)+(J2*J5)+(K2*K5)+(L2*L5))/(E5+F5+G5+H5+I5+J5+K5+L5)</f>
        <v>2.3559322033898304</v>
      </c>
      <c r="P5" s="139">
        <f t="shared" si="3"/>
        <v>58.898305084745758</v>
      </c>
      <c r="Q5" s="270" t="s">
        <v>36</v>
      </c>
      <c r="R5" s="64" t="s">
        <v>2</v>
      </c>
      <c r="S5" s="14">
        <f t="shared" ref="S5:AA12" si="4">D3</f>
        <v>5</v>
      </c>
      <c r="T5" s="15">
        <f t="shared" si="4"/>
        <v>1</v>
      </c>
      <c r="U5" s="14">
        <f t="shared" si="4"/>
        <v>10</v>
      </c>
      <c r="V5" s="17">
        <f t="shared" si="4"/>
        <v>24</v>
      </c>
      <c r="W5" s="17">
        <f t="shared" si="4"/>
        <v>16</v>
      </c>
      <c r="X5" s="15">
        <f t="shared" si="4"/>
        <v>16</v>
      </c>
      <c r="Y5" s="14">
        <f t="shared" si="4"/>
        <v>19</v>
      </c>
      <c r="Z5" s="17">
        <f t="shared" si="4"/>
        <v>14</v>
      </c>
      <c r="AA5" s="15">
        <f t="shared" si="4"/>
        <v>22</v>
      </c>
      <c r="AB5" s="64">
        <f t="shared" ref="AB5:AB12" si="5">SUM(S5:AA5)</f>
        <v>127</v>
      </c>
      <c r="AC5" s="69">
        <f>SUM((T4*T5)+(U4*U5)+(V4*V5)+(W4*W5)+(X4*X5)+(Y4*Y5)+(Z4*Z5)+(AA4*AA5))/(T5+U5+V5+W5+X5+Y5+Z5+AA5)</f>
        <v>2.557377049180328</v>
      </c>
      <c r="AD5" s="67">
        <f>SUM(AC5/4*100)</f>
        <v>63.934426229508205</v>
      </c>
      <c r="AE5" s="270" t="s">
        <v>36</v>
      </c>
      <c r="AF5" s="59" t="s">
        <v>2</v>
      </c>
      <c r="AG5" s="14">
        <f t="shared" ref="AG5:AO12" si="6">D14</f>
        <v>9</v>
      </c>
      <c r="AH5" s="15">
        <f t="shared" si="6"/>
        <v>0</v>
      </c>
      <c r="AI5" s="14">
        <f t="shared" si="6"/>
        <v>24</v>
      </c>
      <c r="AJ5" s="17">
        <f t="shared" si="6"/>
        <v>21</v>
      </c>
      <c r="AK5" s="17">
        <f t="shared" si="6"/>
        <v>47</v>
      </c>
      <c r="AL5" s="15">
        <f t="shared" si="6"/>
        <v>33</v>
      </c>
      <c r="AM5" s="14">
        <f t="shared" si="6"/>
        <v>34</v>
      </c>
      <c r="AN5" s="17">
        <f t="shared" si="6"/>
        <v>23</v>
      </c>
      <c r="AO5" s="15">
        <f t="shared" si="6"/>
        <v>31</v>
      </c>
      <c r="AP5" s="64">
        <f t="shared" ref="AP5:AP12" si="7">SUM(AG5:AO5)</f>
        <v>222</v>
      </c>
      <c r="AQ5" s="69">
        <f>SUM((AH4*AH5)+(AI4*AI5)+(AJ4*AJ5)+(AK4*AK5)+(AL4*AL5)+(AM4*AM5)+(AN4*AN5)+(AO4*AO5))/(AH5+AI5+AJ5+AK5+AL5+AM5+AN5+AO5)</f>
        <v>2.528169014084507</v>
      </c>
      <c r="AR5" s="67">
        <f t="shared" ref="AR5:AR12" si="8">SUM(AQ5/4*100)</f>
        <v>63.204225352112672</v>
      </c>
      <c r="AT5" s="270" t="s">
        <v>36</v>
      </c>
      <c r="AU5" s="59" t="s">
        <v>2</v>
      </c>
      <c r="AV5" s="14">
        <f t="shared" ref="AV5:BD12" si="9">SUM(S5+AG5)</f>
        <v>14</v>
      </c>
      <c r="AW5" s="15">
        <f t="shared" si="9"/>
        <v>1</v>
      </c>
      <c r="AX5" s="14">
        <f t="shared" si="9"/>
        <v>34</v>
      </c>
      <c r="AY5" s="17">
        <f t="shared" si="9"/>
        <v>45</v>
      </c>
      <c r="AZ5" s="17">
        <f t="shared" si="9"/>
        <v>63</v>
      </c>
      <c r="BA5" s="15">
        <f t="shared" si="9"/>
        <v>49</v>
      </c>
      <c r="BB5" s="14">
        <f t="shared" si="9"/>
        <v>53</v>
      </c>
      <c r="BC5" s="17">
        <f t="shared" si="9"/>
        <v>37</v>
      </c>
      <c r="BD5" s="15">
        <f t="shared" si="9"/>
        <v>53</v>
      </c>
      <c r="BE5" s="64">
        <f t="shared" ref="BE5:BE12" si="10">SUM(AV5:BD5)</f>
        <v>349</v>
      </c>
      <c r="BF5" s="69">
        <f>SUM((AW4*AW5)+(AX4*AX5)+(AY4*AY5)+(AZ4*AZ5)+(BA4*BA5)+(BB4*BB5)+(BC4*BC5)+(BD4*BD5))/(AW5+AX5+AY5+AZ5+BA5+BB5+BC5+BD5)</f>
        <v>2.5388059701492538</v>
      </c>
      <c r="BG5" s="67">
        <f t="shared" ref="BG5:BG12" si="11">SUM(BF5/4*100)</f>
        <v>63.470149253731343</v>
      </c>
    </row>
    <row r="6" spans="2:59" ht="21" customHeight="1" x14ac:dyDescent="0.2">
      <c r="B6" s="115" t="s">
        <v>76</v>
      </c>
      <c r="C6" s="179">
        <f t="shared" si="1"/>
        <v>381</v>
      </c>
      <c r="D6" s="135">
        <v>12</v>
      </c>
      <c r="E6" s="135">
        <v>6</v>
      </c>
      <c r="F6" s="135">
        <v>12</v>
      </c>
      <c r="G6" s="135">
        <v>13</v>
      </c>
      <c r="H6" s="135">
        <v>20</v>
      </c>
      <c r="I6" s="135">
        <v>28</v>
      </c>
      <c r="J6" s="135">
        <v>41</v>
      </c>
      <c r="K6" s="135">
        <v>101</v>
      </c>
      <c r="L6" s="135">
        <v>148</v>
      </c>
      <c r="M6" s="140">
        <f t="shared" si="0"/>
        <v>290</v>
      </c>
      <c r="N6" s="139">
        <f t="shared" si="2"/>
        <v>78.590785907859072</v>
      </c>
      <c r="O6" s="138">
        <f>SUM((E2*E6)+(F2*F6)+(G2*G6)+(H2*H6)+(I2*I6)+(J2*J6)+(K2*K6)+(L2*L6))/(E6+F6+G6+H6+I6+J6+K6+L6)</f>
        <v>3.2791327913279131</v>
      </c>
      <c r="P6" s="139">
        <f t="shared" si="3"/>
        <v>81.978319783197833</v>
      </c>
      <c r="Q6" s="270"/>
      <c r="R6" s="65" t="s">
        <v>3</v>
      </c>
      <c r="S6" s="18">
        <f t="shared" si="4"/>
        <v>8</v>
      </c>
      <c r="T6" s="19">
        <f t="shared" si="4"/>
        <v>20</v>
      </c>
      <c r="U6" s="18">
        <f t="shared" si="4"/>
        <v>86</v>
      </c>
      <c r="V6" s="37">
        <f t="shared" si="4"/>
        <v>69</v>
      </c>
      <c r="W6" s="37">
        <f t="shared" si="4"/>
        <v>26</v>
      </c>
      <c r="X6" s="19">
        <f t="shared" si="4"/>
        <v>22</v>
      </c>
      <c r="Y6" s="18">
        <f t="shared" si="4"/>
        <v>13</v>
      </c>
      <c r="Z6" s="37">
        <f t="shared" si="4"/>
        <v>4</v>
      </c>
      <c r="AA6" s="19">
        <f t="shared" si="4"/>
        <v>6</v>
      </c>
      <c r="AB6" s="65">
        <f t="shared" si="5"/>
        <v>254</v>
      </c>
      <c r="AC6" s="70">
        <f>SUM((T4*T6)+(U4*U6)+(V4*V6)+(W4*W6)+(X4*X6)+(Y4*Y6)+(Z4*Z6)+(AA4*AA6))/(T6+U6+V6+W6+X6+Y6+Z6+AA6)</f>
        <v>1.5182926829268293</v>
      </c>
      <c r="AD6" s="67">
        <f t="shared" ref="AD6:AD12" si="12">SUM(AC6/4*100)</f>
        <v>37.957317073170735</v>
      </c>
      <c r="AE6" s="270"/>
      <c r="AF6" s="60" t="s">
        <v>3</v>
      </c>
      <c r="AG6" s="18">
        <f t="shared" si="6"/>
        <v>14</v>
      </c>
      <c r="AH6" s="19">
        <f t="shared" si="6"/>
        <v>13</v>
      </c>
      <c r="AI6" s="18">
        <f t="shared" si="6"/>
        <v>41</v>
      </c>
      <c r="AJ6" s="37">
        <f t="shared" si="6"/>
        <v>26</v>
      </c>
      <c r="AK6" s="37">
        <f t="shared" si="6"/>
        <v>22</v>
      </c>
      <c r="AL6" s="19">
        <f t="shared" si="6"/>
        <v>32</v>
      </c>
      <c r="AM6" s="18">
        <f t="shared" si="6"/>
        <v>25</v>
      </c>
      <c r="AN6" s="37">
        <f t="shared" si="6"/>
        <v>15</v>
      </c>
      <c r="AO6" s="19">
        <f t="shared" si="6"/>
        <v>41</v>
      </c>
      <c r="AP6" s="65">
        <f t="shared" si="7"/>
        <v>229</v>
      </c>
      <c r="AQ6" s="70">
        <f>SUM((AH4*AH6)+(AI4*AI6)+(AJ4*AJ6)+(AK4*AK6)+(AL4*AL6)+(AM4*AM6)+(AN4*AN6)+(AO4*AO6))/(AH6+AI6+AJ6+AK6+AL6+AM6+AN6+AO6)</f>
        <v>2.3046511627906976</v>
      </c>
      <c r="AR6" s="67">
        <f t="shared" si="8"/>
        <v>57.616279069767437</v>
      </c>
      <c r="AT6" s="270"/>
      <c r="AU6" s="60" t="s">
        <v>3</v>
      </c>
      <c r="AV6" s="18">
        <f t="shared" si="9"/>
        <v>22</v>
      </c>
      <c r="AW6" s="19">
        <f t="shared" si="9"/>
        <v>33</v>
      </c>
      <c r="AX6" s="18">
        <f t="shared" si="9"/>
        <v>127</v>
      </c>
      <c r="AY6" s="37">
        <f t="shared" si="9"/>
        <v>95</v>
      </c>
      <c r="AZ6" s="37">
        <f t="shared" si="9"/>
        <v>48</v>
      </c>
      <c r="BA6" s="19">
        <f t="shared" si="9"/>
        <v>54</v>
      </c>
      <c r="BB6" s="18">
        <f t="shared" si="9"/>
        <v>38</v>
      </c>
      <c r="BC6" s="37">
        <f t="shared" si="9"/>
        <v>19</v>
      </c>
      <c r="BD6" s="19">
        <f t="shared" si="9"/>
        <v>47</v>
      </c>
      <c r="BE6" s="65">
        <f t="shared" si="10"/>
        <v>483</v>
      </c>
      <c r="BF6" s="70">
        <f>SUM((AW4*AW6)+(AX4*AX6)+(AY4*AY6)+(AZ4*AZ6)+(BA4*BA6)+(BB4*BB6)+(BC4*BC6)+(BD4*BD6))/(AW6+AX6+AY6+AZ6+BA6+BB6+BC6+BD6)</f>
        <v>1.8850325379609545</v>
      </c>
      <c r="BG6" s="67">
        <f t="shared" si="11"/>
        <v>47.125813449023859</v>
      </c>
    </row>
    <row r="7" spans="2:59" ht="21.75" customHeight="1" x14ac:dyDescent="0.2">
      <c r="B7" s="116" t="s">
        <v>77</v>
      </c>
      <c r="C7" s="179">
        <f t="shared" si="1"/>
        <v>254</v>
      </c>
      <c r="D7" s="135">
        <v>10</v>
      </c>
      <c r="E7" s="135">
        <v>0</v>
      </c>
      <c r="F7" s="135">
        <v>0</v>
      </c>
      <c r="G7" s="135">
        <v>0</v>
      </c>
      <c r="H7" s="135">
        <v>5</v>
      </c>
      <c r="I7" s="135">
        <v>8</v>
      </c>
      <c r="J7" s="135">
        <v>11</v>
      </c>
      <c r="K7" s="135">
        <v>4</v>
      </c>
      <c r="L7" s="135">
        <v>216</v>
      </c>
      <c r="M7" s="140">
        <f t="shared" si="0"/>
        <v>231</v>
      </c>
      <c r="N7" s="139">
        <f t="shared" si="2"/>
        <v>94.672131147540981</v>
      </c>
      <c r="O7" s="138">
        <f>SUM((E2*E7)+(F2*F7)+(G2*G7)+(H2*H7)+(I2*I7)+(J2*J7)+(K2*K7)+(L2*L7))/(E7+F7+G7+H7+I7+J7+K7+L7)</f>
        <v>3.8565573770491803</v>
      </c>
      <c r="P7" s="139">
        <f t="shared" si="3"/>
        <v>96.413934426229503</v>
      </c>
      <c r="Q7" s="270"/>
      <c r="R7" s="107" t="s">
        <v>4</v>
      </c>
      <c r="S7" s="24">
        <f t="shared" si="4"/>
        <v>18</v>
      </c>
      <c r="T7" s="25">
        <f t="shared" si="4"/>
        <v>10</v>
      </c>
      <c r="U7" s="24">
        <f t="shared" si="4"/>
        <v>44</v>
      </c>
      <c r="V7" s="26">
        <f t="shared" si="4"/>
        <v>15</v>
      </c>
      <c r="W7" s="26">
        <f t="shared" si="4"/>
        <v>32</v>
      </c>
      <c r="X7" s="25">
        <f t="shared" si="4"/>
        <v>40</v>
      </c>
      <c r="Y7" s="24">
        <f t="shared" si="4"/>
        <v>42</v>
      </c>
      <c r="Z7" s="26">
        <f t="shared" si="4"/>
        <v>25</v>
      </c>
      <c r="AA7" s="25">
        <f t="shared" si="4"/>
        <v>28</v>
      </c>
      <c r="AB7" s="97">
        <f t="shared" si="5"/>
        <v>254</v>
      </c>
      <c r="AC7" s="70">
        <f>SUM((T4*T7)+(U4*U7)+(V4*V7)+(W4*W7)+(X4*X7)+(Y4*Y7)+(Z4*Z7)+(AA4*AA7))/(T7+U7+V7+W7+X7+Y7+Z7+AA7)</f>
        <v>2.3559322033898304</v>
      </c>
      <c r="AD7" s="67">
        <f t="shared" si="12"/>
        <v>58.898305084745758</v>
      </c>
      <c r="AE7" s="270"/>
      <c r="AF7" s="61" t="s">
        <v>4</v>
      </c>
      <c r="AG7" s="24">
        <f t="shared" si="6"/>
        <v>13</v>
      </c>
      <c r="AH7" s="25">
        <f t="shared" si="6"/>
        <v>20</v>
      </c>
      <c r="AI7" s="24">
        <f t="shared" si="6"/>
        <v>28</v>
      </c>
      <c r="AJ7" s="26">
        <f t="shared" si="6"/>
        <v>28</v>
      </c>
      <c r="AK7" s="26">
        <f t="shared" si="6"/>
        <v>29</v>
      </c>
      <c r="AL7" s="25">
        <f t="shared" si="6"/>
        <v>25</v>
      </c>
      <c r="AM7" s="24">
        <f t="shared" si="6"/>
        <v>30</v>
      </c>
      <c r="AN7" s="26">
        <f t="shared" si="6"/>
        <v>24</v>
      </c>
      <c r="AO7" s="25">
        <f t="shared" si="6"/>
        <v>37</v>
      </c>
      <c r="AP7" s="97">
        <f t="shared" si="7"/>
        <v>234</v>
      </c>
      <c r="AQ7" s="70">
        <f>SUM((AH4*AH7)+(AI4*AI7)+(AJ4*AJ7)+(AK4*AK7)+(AL4*AL7)+(AM4*AM7)+(AN4*AN7)+(AO4*AO7))/(AH7+AI7+AJ7+AK7+AL7+AM7+AN7+AO7)</f>
        <v>2.319004524886878</v>
      </c>
      <c r="AR7" s="67">
        <f t="shared" si="8"/>
        <v>57.975113122171948</v>
      </c>
      <c r="AT7" s="270"/>
      <c r="AU7" s="61" t="s">
        <v>4</v>
      </c>
      <c r="AV7" s="24">
        <f t="shared" si="9"/>
        <v>31</v>
      </c>
      <c r="AW7" s="25">
        <f t="shared" si="9"/>
        <v>30</v>
      </c>
      <c r="AX7" s="24">
        <f t="shared" si="9"/>
        <v>72</v>
      </c>
      <c r="AY7" s="26">
        <f t="shared" si="9"/>
        <v>43</v>
      </c>
      <c r="AZ7" s="26">
        <f t="shared" si="9"/>
        <v>61</v>
      </c>
      <c r="BA7" s="25">
        <f t="shared" si="9"/>
        <v>65</v>
      </c>
      <c r="BB7" s="24">
        <f t="shared" si="9"/>
        <v>72</v>
      </c>
      <c r="BC7" s="26">
        <f t="shared" si="9"/>
        <v>49</v>
      </c>
      <c r="BD7" s="25">
        <f t="shared" si="9"/>
        <v>65</v>
      </c>
      <c r="BE7" s="51">
        <f t="shared" si="10"/>
        <v>488</v>
      </c>
      <c r="BF7" s="70">
        <f>SUM((AW4*AW7)+(AX4*AX7)+(AY4*AY7)+(AZ4*AZ7)+(BA4*BA7)+(BB4*BB7)+(BC4*BC7)+(BD4*BD7))/(AW7+AX7+AY7+AZ7+BA7+BB7+BC7+BD7)</f>
        <v>2.3380743982494527</v>
      </c>
      <c r="BG7" s="67">
        <f t="shared" si="11"/>
        <v>58.451859956236319</v>
      </c>
    </row>
    <row r="8" spans="2:59" ht="21" customHeight="1" x14ac:dyDescent="0.2">
      <c r="B8" s="116" t="s">
        <v>78</v>
      </c>
      <c r="C8" s="179">
        <f t="shared" si="1"/>
        <v>127</v>
      </c>
      <c r="D8" s="135">
        <v>1</v>
      </c>
      <c r="E8" s="135">
        <v>15</v>
      </c>
      <c r="F8" s="135">
        <v>14</v>
      </c>
      <c r="G8" s="135">
        <v>1</v>
      </c>
      <c r="H8" s="135">
        <v>6</v>
      </c>
      <c r="I8" s="135">
        <v>37</v>
      </c>
      <c r="J8" s="135">
        <v>23</v>
      </c>
      <c r="K8" s="135">
        <v>15</v>
      </c>
      <c r="L8" s="135">
        <v>15</v>
      </c>
      <c r="M8" s="140">
        <f t="shared" si="0"/>
        <v>53</v>
      </c>
      <c r="N8" s="139">
        <f t="shared" si="2"/>
        <v>42.063492063492063</v>
      </c>
      <c r="O8" s="138">
        <f>SUM((E2*E8)+(F2*F8)+(G2*G8)+(H2*H8)+(I2*I8)+(J2*J8)+(K2*K8)+(L2*L8))/(E8+F8+G8+H8+I8+J8+K8+L8)</f>
        <v>2.3928571428571428</v>
      </c>
      <c r="P8" s="139">
        <f t="shared" si="3"/>
        <v>59.821428571428569</v>
      </c>
      <c r="Q8" s="270"/>
      <c r="R8" s="105" t="s">
        <v>22</v>
      </c>
      <c r="S8" s="152">
        <f t="shared" si="4"/>
        <v>12</v>
      </c>
      <c r="T8" s="57">
        <f t="shared" si="4"/>
        <v>6</v>
      </c>
      <c r="U8" s="98">
        <f t="shared" si="4"/>
        <v>12</v>
      </c>
      <c r="V8" s="58">
        <f t="shared" si="4"/>
        <v>13</v>
      </c>
      <c r="W8" s="58">
        <f t="shared" si="4"/>
        <v>20</v>
      </c>
      <c r="X8" s="57">
        <f t="shared" si="4"/>
        <v>28</v>
      </c>
      <c r="Y8" s="98">
        <f t="shared" si="4"/>
        <v>41</v>
      </c>
      <c r="Z8" s="58">
        <f t="shared" si="4"/>
        <v>101</v>
      </c>
      <c r="AA8" s="57">
        <f t="shared" si="4"/>
        <v>148</v>
      </c>
      <c r="AB8" s="101">
        <f t="shared" si="5"/>
        <v>381</v>
      </c>
      <c r="AC8" s="92">
        <f>SUM((T4*T8)+(U4*U8)+(V4*V8)+(W4*W8)+(X4*X8)+(Y4*Y8)+(Z4*Z8)+(AA4*AA8))/(T8+U8+V8+W8+X8+Y8+Z8+AA8)</f>
        <v>3.2791327913279131</v>
      </c>
      <c r="AD8" s="67">
        <f t="shared" si="12"/>
        <v>81.978319783197833</v>
      </c>
      <c r="AE8" s="270"/>
      <c r="AF8" s="100" t="s">
        <v>22</v>
      </c>
      <c r="AG8" s="152">
        <f t="shared" si="6"/>
        <v>119</v>
      </c>
      <c r="AH8" s="57">
        <f t="shared" si="6"/>
        <v>0</v>
      </c>
      <c r="AI8" s="98">
        <f t="shared" si="6"/>
        <v>24</v>
      </c>
      <c r="AJ8" s="58">
        <f t="shared" si="6"/>
        <v>7</v>
      </c>
      <c r="AK8" s="58">
        <f t="shared" si="6"/>
        <v>16</v>
      </c>
      <c r="AL8" s="57">
        <f t="shared" si="6"/>
        <v>23</v>
      </c>
      <c r="AM8" s="98">
        <f t="shared" si="6"/>
        <v>25</v>
      </c>
      <c r="AN8" s="58">
        <f t="shared" si="6"/>
        <v>22</v>
      </c>
      <c r="AO8" s="57">
        <f t="shared" si="6"/>
        <v>115</v>
      </c>
      <c r="AP8" s="101">
        <f t="shared" si="7"/>
        <v>351</v>
      </c>
      <c r="AQ8" s="92">
        <f>SUM((AH4*AH8)+(AI4*AI8)+(AJ4*AJ8)+(AK4*AK8)+(AL4*AL8)+(AM4*AM8)+(AN4*AN8)+(AO4*AO8))/(AH8+AI8+AJ8+AK8+AL8+AM8+AN8+AO8)</f>
        <v>3.1724137931034484</v>
      </c>
      <c r="AR8" s="67">
        <f t="shared" si="8"/>
        <v>79.310344827586206</v>
      </c>
      <c r="AT8" s="270"/>
      <c r="AU8" s="6" t="s">
        <v>22</v>
      </c>
      <c r="AV8" s="52">
        <f t="shared" si="9"/>
        <v>131</v>
      </c>
      <c r="AW8" s="57">
        <f t="shared" si="9"/>
        <v>6</v>
      </c>
      <c r="AX8" s="52">
        <f t="shared" si="9"/>
        <v>36</v>
      </c>
      <c r="AY8" s="58">
        <f t="shared" si="9"/>
        <v>20</v>
      </c>
      <c r="AZ8" s="58">
        <f t="shared" si="9"/>
        <v>36</v>
      </c>
      <c r="BA8" s="57">
        <f t="shared" si="9"/>
        <v>51</v>
      </c>
      <c r="BB8" s="52">
        <f t="shared" si="9"/>
        <v>66</v>
      </c>
      <c r="BC8" s="58">
        <f t="shared" si="9"/>
        <v>123</v>
      </c>
      <c r="BD8" s="57">
        <f t="shared" si="9"/>
        <v>263</v>
      </c>
      <c r="BE8" s="90">
        <f t="shared" si="10"/>
        <v>732</v>
      </c>
      <c r="BF8" s="92">
        <f>SUM((AW4*AW8)+(AX4*AX8)+(AY4*AY8)+(AZ4*AZ8)+(BA4*BA8)+(BB4*BB8)+(BC4*BC8)+(BD4*BD8))/(AW8+AX8+AY8+AZ8+BA8+BB8+BC8+BD8)</f>
        <v>3.2379367720465888</v>
      </c>
      <c r="BG8" s="67">
        <f t="shared" si="11"/>
        <v>80.948419301164719</v>
      </c>
    </row>
    <row r="9" spans="2:59" ht="21" customHeight="1" x14ac:dyDescent="0.2">
      <c r="B9" s="116" t="s">
        <v>79</v>
      </c>
      <c r="C9" s="179">
        <f t="shared" si="1"/>
        <v>254</v>
      </c>
      <c r="D9" s="135">
        <v>25</v>
      </c>
      <c r="E9" s="135">
        <v>2</v>
      </c>
      <c r="F9" s="135">
        <v>73</v>
      </c>
      <c r="G9" s="135">
        <v>13</v>
      </c>
      <c r="H9" s="135">
        <v>21</v>
      </c>
      <c r="I9" s="135">
        <v>19</v>
      </c>
      <c r="J9" s="135">
        <v>24</v>
      </c>
      <c r="K9" s="135">
        <v>25</v>
      </c>
      <c r="L9" s="135">
        <v>52</v>
      </c>
      <c r="M9" s="140">
        <f t="shared" si="0"/>
        <v>101</v>
      </c>
      <c r="N9" s="139">
        <f t="shared" si="2"/>
        <v>44.104803493449779</v>
      </c>
      <c r="O9" s="138">
        <f>SUM((E2*E9)+(F2*F9)+(G2*G9)+(H2*H9)+(I2*I9)+(J2*J9)+(K2*K9)+(L2*L9))/(E9+F9+G9+H9+I9+J9+K9+L9)</f>
        <v>2.3995633187772927</v>
      </c>
      <c r="P9" s="139">
        <f t="shared" si="3"/>
        <v>59.989082969432317</v>
      </c>
      <c r="Q9" s="270"/>
      <c r="R9" s="107" t="s">
        <v>16</v>
      </c>
      <c r="S9" s="24">
        <f t="shared" si="4"/>
        <v>10</v>
      </c>
      <c r="T9" s="25">
        <f t="shared" si="4"/>
        <v>0</v>
      </c>
      <c r="U9" s="24">
        <f t="shared" si="4"/>
        <v>0</v>
      </c>
      <c r="V9" s="26">
        <f t="shared" si="4"/>
        <v>0</v>
      </c>
      <c r="W9" s="26">
        <f t="shared" si="4"/>
        <v>5</v>
      </c>
      <c r="X9" s="25">
        <f t="shared" si="4"/>
        <v>8</v>
      </c>
      <c r="Y9" s="24">
        <f t="shared" si="4"/>
        <v>11</v>
      </c>
      <c r="Z9" s="26">
        <f t="shared" si="4"/>
        <v>4</v>
      </c>
      <c r="AA9" s="25">
        <f t="shared" si="4"/>
        <v>216</v>
      </c>
      <c r="AB9" s="97">
        <f t="shared" si="5"/>
        <v>254</v>
      </c>
      <c r="AC9" s="70">
        <f>SUM((T4*T9)+(U4*U9)+(V4*V9)+(W4*W9)+(X4*X9)+(Y4*Y9)+(Z4*Z9)+(AA4*AA9))/(T9+U9+V9+W9+X9+Y9+Z9+AA9)</f>
        <v>3.8565573770491803</v>
      </c>
      <c r="AD9" s="67">
        <f t="shared" si="12"/>
        <v>96.413934426229503</v>
      </c>
      <c r="AE9" s="270"/>
      <c r="AF9" s="61" t="s">
        <v>16</v>
      </c>
      <c r="AG9" s="24">
        <f t="shared" si="6"/>
        <v>0</v>
      </c>
      <c r="AH9" s="25">
        <f t="shared" si="6"/>
        <v>5</v>
      </c>
      <c r="AI9" s="24">
        <f t="shared" si="6"/>
        <v>0</v>
      </c>
      <c r="AJ9" s="26">
        <f t="shared" si="6"/>
        <v>0</v>
      </c>
      <c r="AK9" s="26">
        <f t="shared" si="6"/>
        <v>0</v>
      </c>
      <c r="AL9" s="25">
        <f t="shared" si="6"/>
        <v>0</v>
      </c>
      <c r="AM9" s="24">
        <f t="shared" si="6"/>
        <v>0</v>
      </c>
      <c r="AN9" s="26">
        <f t="shared" si="6"/>
        <v>2</v>
      </c>
      <c r="AO9" s="25">
        <f t="shared" si="6"/>
        <v>227</v>
      </c>
      <c r="AP9" s="97">
        <f t="shared" si="7"/>
        <v>234</v>
      </c>
      <c r="AQ9" s="70">
        <f>SUM((AH4*AH9)+(AI4*AI9)+(AJ4*AJ9)+(AK4*AK9)+(AL4*AL9)+(AM4*AM9)+(AN4*AN9)+(AO4*AO9))/(AH9+AI9+AJ9+AK9+AL9+AM9+AN9+AO9)</f>
        <v>3.9102564102564101</v>
      </c>
      <c r="AR9" s="67">
        <f t="shared" si="8"/>
        <v>97.756410256410248</v>
      </c>
      <c r="AT9" s="270"/>
      <c r="AU9" s="61" t="s">
        <v>16</v>
      </c>
      <c r="AV9" s="24">
        <f t="shared" si="9"/>
        <v>10</v>
      </c>
      <c r="AW9" s="25">
        <f t="shared" si="9"/>
        <v>5</v>
      </c>
      <c r="AX9" s="24">
        <f t="shared" si="9"/>
        <v>0</v>
      </c>
      <c r="AY9" s="26">
        <f t="shared" si="9"/>
        <v>0</v>
      </c>
      <c r="AZ9" s="26">
        <f t="shared" si="9"/>
        <v>5</v>
      </c>
      <c r="BA9" s="25">
        <f t="shared" si="9"/>
        <v>8</v>
      </c>
      <c r="BB9" s="24">
        <f t="shared" si="9"/>
        <v>11</v>
      </c>
      <c r="BC9" s="26">
        <f t="shared" si="9"/>
        <v>6</v>
      </c>
      <c r="BD9" s="25">
        <f t="shared" si="9"/>
        <v>443</v>
      </c>
      <c r="BE9" s="51">
        <f t="shared" si="10"/>
        <v>488</v>
      </c>
      <c r="BF9" s="70">
        <f>SUM((AW4*AW9)+(AX4*AX9)+(AY4*AY9)+(AZ4*AZ9)+(BA4*BA9)+(BB4*BB9)+(BC4*BC9)+(BD4*BD9))/(AW9+AX9+AY9+AZ9+BA9+BB9+BC9+BD9)</f>
        <v>3.8828451882845187</v>
      </c>
      <c r="BG9" s="67">
        <f>SUM(BF9/4*100)</f>
        <v>97.071129707112974</v>
      </c>
    </row>
    <row r="10" spans="2:59" ht="21" customHeight="1" x14ac:dyDescent="0.2">
      <c r="B10" s="116" t="s">
        <v>80</v>
      </c>
      <c r="C10" s="179">
        <f t="shared" si="1"/>
        <v>254</v>
      </c>
      <c r="D10" s="135">
        <v>9</v>
      </c>
      <c r="E10" s="135">
        <v>19</v>
      </c>
      <c r="F10" s="135">
        <v>44</v>
      </c>
      <c r="G10" s="135">
        <v>10</v>
      </c>
      <c r="H10" s="135">
        <v>25</v>
      </c>
      <c r="I10" s="135">
        <v>13</v>
      </c>
      <c r="J10" s="135">
        <v>29</v>
      </c>
      <c r="K10" s="135">
        <v>25</v>
      </c>
      <c r="L10" s="135">
        <v>80</v>
      </c>
      <c r="M10" s="140">
        <f t="shared" si="0"/>
        <v>134</v>
      </c>
      <c r="N10" s="139">
        <f>SUM(M10/(E10+F10+G10+H10+I10+J10+K10+L10)*100)</f>
        <v>54.693877551020407</v>
      </c>
      <c r="O10" s="138">
        <f>SUM((E2*E10)+(F2*F10)+(G2*G10)+(H2*H10)+(I2*I10)+(J2*J10)+(K2*K10)+(L2*L10))/(E10+F10+G10+H10+I10+J10+K10+L10)</f>
        <v>2.5959183673469388</v>
      </c>
      <c r="P10" s="139">
        <f t="shared" si="3"/>
        <v>64.897959183673464</v>
      </c>
      <c r="Q10" s="270"/>
      <c r="R10" s="107" t="s">
        <v>5</v>
      </c>
      <c r="S10" s="18">
        <f t="shared" si="4"/>
        <v>1</v>
      </c>
      <c r="T10" s="19">
        <f t="shared" si="4"/>
        <v>15</v>
      </c>
      <c r="U10" s="18">
        <f t="shared" si="4"/>
        <v>14</v>
      </c>
      <c r="V10" s="37">
        <f t="shared" si="4"/>
        <v>1</v>
      </c>
      <c r="W10" s="37">
        <f t="shared" si="4"/>
        <v>6</v>
      </c>
      <c r="X10" s="19">
        <f t="shared" si="4"/>
        <v>37</v>
      </c>
      <c r="Y10" s="18">
        <f t="shared" si="4"/>
        <v>23</v>
      </c>
      <c r="Z10" s="37">
        <f t="shared" si="4"/>
        <v>15</v>
      </c>
      <c r="AA10" s="19">
        <f t="shared" si="4"/>
        <v>15</v>
      </c>
      <c r="AB10" s="65">
        <f t="shared" si="5"/>
        <v>127</v>
      </c>
      <c r="AC10" s="70">
        <f>SUM((T4*T10)+(U4*U10)+(V4*V10)+(W4*W10)+(X4*X10)+(Y4*Y10)+(Z4*Z10)+(AA4*AA10))/(T10+U10+V10+W10+X10+Y10+Z10+AA10)</f>
        <v>2.3928571428571428</v>
      </c>
      <c r="AD10" s="67">
        <f t="shared" si="12"/>
        <v>59.821428571428569</v>
      </c>
      <c r="AE10" s="270"/>
      <c r="AF10" s="61" t="s">
        <v>5</v>
      </c>
      <c r="AG10" s="18">
        <f t="shared" si="6"/>
        <v>22</v>
      </c>
      <c r="AH10" s="19">
        <f t="shared" si="6"/>
        <v>6</v>
      </c>
      <c r="AI10" s="18">
        <f t="shared" si="6"/>
        <v>14</v>
      </c>
      <c r="AJ10" s="37">
        <f t="shared" si="6"/>
        <v>13</v>
      </c>
      <c r="AK10" s="37">
        <f t="shared" si="6"/>
        <v>40</v>
      </c>
      <c r="AL10" s="19">
        <f t="shared" si="6"/>
        <v>21</v>
      </c>
      <c r="AM10" s="18">
        <f t="shared" si="6"/>
        <v>18</v>
      </c>
      <c r="AN10" s="37">
        <f t="shared" si="6"/>
        <v>51</v>
      </c>
      <c r="AO10" s="19">
        <f t="shared" si="6"/>
        <v>49</v>
      </c>
      <c r="AP10" s="65">
        <f t="shared" si="7"/>
        <v>234</v>
      </c>
      <c r="AQ10" s="70">
        <f>SUM((AH4*AH10)+(AI4*AI10)+(AJ4*AJ10)+(AK4*AK10)+(AL4*AL10)+(AM4*AM10)+(AN4*AN10)+(AO4*AO10))/(AH10+AI10+AJ10+AK10+AL10+AM10+AN10+AO10)</f>
        <v>2.8042452830188678</v>
      </c>
      <c r="AR10" s="67">
        <f t="shared" si="8"/>
        <v>70.106132075471692</v>
      </c>
      <c r="AT10" s="270"/>
      <c r="AU10" s="61" t="s">
        <v>5</v>
      </c>
      <c r="AV10" s="18">
        <f t="shared" si="9"/>
        <v>23</v>
      </c>
      <c r="AW10" s="19">
        <f t="shared" si="9"/>
        <v>21</v>
      </c>
      <c r="AX10" s="18">
        <f t="shared" si="9"/>
        <v>28</v>
      </c>
      <c r="AY10" s="37">
        <f t="shared" si="9"/>
        <v>14</v>
      </c>
      <c r="AZ10" s="37">
        <f t="shared" si="9"/>
        <v>46</v>
      </c>
      <c r="BA10" s="19">
        <f t="shared" si="9"/>
        <v>58</v>
      </c>
      <c r="BB10" s="18">
        <f t="shared" si="9"/>
        <v>41</v>
      </c>
      <c r="BC10" s="37">
        <f t="shared" si="9"/>
        <v>66</v>
      </c>
      <c r="BD10" s="19">
        <f t="shared" si="9"/>
        <v>64</v>
      </c>
      <c r="BE10" s="65">
        <f t="shared" si="10"/>
        <v>361</v>
      </c>
      <c r="BF10" s="70">
        <f>SUM((AW4*AW10)+(AX4*AX10)+(AY4*AY10)+(AZ4*AZ10)+(BA4*BA10)+(BB4*BB10)+(BC4*BC10)+(BD4*BD10))/(AW10+AX10+AY10+AZ10+BA10+BB10+BC10+BD10)</f>
        <v>2.6508875739644973</v>
      </c>
      <c r="BG10" s="67">
        <f t="shared" si="11"/>
        <v>66.272189349112438</v>
      </c>
    </row>
    <row r="11" spans="2:59" ht="21.75" customHeight="1" thickBot="1" x14ac:dyDescent="0.4">
      <c r="B11" s="190" t="s">
        <v>6</v>
      </c>
      <c r="C11" s="184">
        <f t="shared" ref="C11:M11" si="13">SUM(C3:C10)</f>
        <v>1905</v>
      </c>
      <c r="D11" s="184">
        <f t="shared" si="13"/>
        <v>88</v>
      </c>
      <c r="E11" s="184">
        <f t="shared" si="13"/>
        <v>73</v>
      </c>
      <c r="F11" s="184">
        <f t="shared" si="13"/>
        <v>283</v>
      </c>
      <c r="G11" s="184">
        <f t="shared" si="13"/>
        <v>145</v>
      </c>
      <c r="H11" s="184">
        <f t="shared" si="13"/>
        <v>151</v>
      </c>
      <c r="I11" s="184">
        <f t="shared" si="13"/>
        <v>183</v>
      </c>
      <c r="J11" s="184">
        <f t="shared" si="13"/>
        <v>202</v>
      </c>
      <c r="K11" s="184">
        <f t="shared" si="13"/>
        <v>213</v>
      </c>
      <c r="L11" s="184">
        <f t="shared" si="13"/>
        <v>567</v>
      </c>
      <c r="M11" s="185">
        <f t="shared" si="13"/>
        <v>982</v>
      </c>
      <c r="N11" s="142">
        <f>SUM((M11/((C11)-(D11))*100))</f>
        <v>54.045129334067141</v>
      </c>
      <c r="O11" s="141">
        <f>SUM((E2*E11)+(F2*F11)+(G2*G11)+(H2*H11)+(I2*I11)+(J2*J11)+(K2*K11)+(L2*L11))/(E11+F11+G11+H11+I11+J11+K11+L11)</f>
        <v>2.6854705558613099</v>
      </c>
      <c r="P11" s="142">
        <f>SUM(O11/4*100)</f>
        <v>67.136763896532742</v>
      </c>
      <c r="Q11" s="270"/>
      <c r="R11" s="104" t="s">
        <v>23</v>
      </c>
      <c r="S11" s="18">
        <f t="shared" si="4"/>
        <v>25</v>
      </c>
      <c r="T11" s="19">
        <f t="shared" si="4"/>
        <v>2</v>
      </c>
      <c r="U11" s="18">
        <f t="shared" si="4"/>
        <v>73</v>
      </c>
      <c r="V11" s="37">
        <f t="shared" si="4"/>
        <v>13</v>
      </c>
      <c r="W11" s="37">
        <f t="shared" si="4"/>
        <v>21</v>
      </c>
      <c r="X11" s="19">
        <f t="shared" si="4"/>
        <v>19</v>
      </c>
      <c r="Y11" s="18">
        <f t="shared" si="4"/>
        <v>24</v>
      </c>
      <c r="Z11" s="37">
        <f t="shared" si="4"/>
        <v>25</v>
      </c>
      <c r="AA11" s="19">
        <f t="shared" si="4"/>
        <v>52</v>
      </c>
      <c r="AB11" s="65">
        <f t="shared" si="5"/>
        <v>254</v>
      </c>
      <c r="AC11" s="70">
        <f>SUM((T4*T11)+(U4*U11)+(V4*V11)+(W4*W11)+(X4*X11)+(Y4*Y11)+(Z4*Z11)+(AA4*AA11))/(T11+U11+V11+W11+X11+Y11+Z11+AA11)</f>
        <v>2.3995633187772927</v>
      </c>
      <c r="AD11" s="67">
        <f t="shared" si="12"/>
        <v>59.989082969432317</v>
      </c>
      <c r="AE11" s="270"/>
      <c r="AF11" s="99" t="s">
        <v>23</v>
      </c>
      <c r="AG11" s="18">
        <f t="shared" si="6"/>
        <v>5</v>
      </c>
      <c r="AH11" s="19">
        <f t="shared" si="6"/>
        <v>8</v>
      </c>
      <c r="AI11" s="18">
        <f t="shared" si="6"/>
        <v>9</v>
      </c>
      <c r="AJ11" s="37">
        <f t="shared" si="6"/>
        <v>19</v>
      </c>
      <c r="AK11" s="37">
        <f t="shared" si="6"/>
        <v>21</v>
      </c>
      <c r="AL11" s="19">
        <f t="shared" si="6"/>
        <v>25</v>
      </c>
      <c r="AM11" s="18">
        <f t="shared" si="6"/>
        <v>16</v>
      </c>
      <c r="AN11" s="37">
        <f t="shared" si="6"/>
        <v>9</v>
      </c>
      <c r="AO11" s="19">
        <f t="shared" si="6"/>
        <v>5</v>
      </c>
      <c r="AP11" s="65">
        <f t="shared" si="7"/>
        <v>117</v>
      </c>
      <c r="AQ11" s="70">
        <f>SUM((AH4*AH11)+(AI4*AI11)+(AJ4*AJ11)+(AK4*AK11)+(AL4*AL11)+(AM4*AM11)+(AN4*AN11)+(AO4*AO11))/(AH11+AI11+AJ11+AK11+AL11+AM11+AN11+AO11)</f>
        <v>2.15625</v>
      </c>
      <c r="AR11" s="67">
        <f t="shared" si="8"/>
        <v>53.90625</v>
      </c>
      <c r="AT11" s="270"/>
      <c r="AU11" s="62" t="s">
        <v>23</v>
      </c>
      <c r="AV11" s="18">
        <f t="shared" si="9"/>
        <v>30</v>
      </c>
      <c r="AW11" s="19">
        <f t="shared" si="9"/>
        <v>10</v>
      </c>
      <c r="AX11" s="18">
        <f t="shared" si="9"/>
        <v>82</v>
      </c>
      <c r="AY11" s="37">
        <f t="shared" si="9"/>
        <v>32</v>
      </c>
      <c r="AZ11" s="37">
        <f t="shared" si="9"/>
        <v>42</v>
      </c>
      <c r="BA11" s="19">
        <f t="shared" si="9"/>
        <v>44</v>
      </c>
      <c r="BB11" s="18">
        <f t="shared" si="9"/>
        <v>40</v>
      </c>
      <c r="BC11" s="37">
        <f t="shared" si="9"/>
        <v>34</v>
      </c>
      <c r="BD11" s="19">
        <f t="shared" si="9"/>
        <v>57</v>
      </c>
      <c r="BE11" s="65">
        <f t="shared" si="10"/>
        <v>371</v>
      </c>
      <c r="BF11" s="70">
        <f>SUM((AW4*AW11)+(AX4*AX11)+(AY4*AY11)+(AZ4*AZ11)+(BA4*BA11)+(BB4*BB11)+(BC4*BC11)+(BD4*BD11))/(AW11+AX11+AY11+AZ11+BA11+BB11+BC11+BD11)</f>
        <v>2.3196480938416424</v>
      </c>
      <c r="BG11" s="67">
        <f t="shared" si="11"/>
        <v>57.991202346041057</v>
      </c>
    </row>
    <row r="12" spans="2:59" ht="21.75" customHeight="1" thickBot="1" x14ac:dyDescent="0.25">
      <c r="B12" s="251" t="s">
        <v>45</v>
      </c>
      <c r="C12" s="253" t="s">
        <v>46</v>
      </c>
      <c r="D12" s="255" t="s">
        <v>65</v>
      </c>
      <c r="E12" s="256"/>
      <c r="F12" s="256"/>
      <c r="G12" s="256"/>
      <c r="H12" s="256"/>
      <c r="I12" s="256"/>
      <c r="J12" s="256"/>
      <c r="K12" s="256"/>
      <c r="L12" s="257"/>
      <c r="M12" s="258" t="s">
        <v>63</v>
      </c>
      <c r="N12" s="260" t="s">
        <v>64</v>
      </c>
      <c r="O12" s="262" t="s">
        <v>47</v>
      </c>
      <c r="P12" s="264" t="s">
        <v>30</v>
      </c>
      <c r="Q12" s="270"/>
      <c r="R12" s="104" t="s">
        <v>11</v>
      </c>
      <c r="S12" s="87">
        <f t="shared" si="4"/>
        <v>9</v>
      </c>
      <c r="T12" s="88">
        <f t="shared" si="4"/>
        <v>19</v>
      </c>
      <c r="U12" s="87">
        <f t="shared" si="4"/>
        <v>44</v>
      </c>
      <c r="V12" s="89">
        <f t="shared" si="4"/>
        <v>10</v>
      </c>
      <c r="W12" s="89">
        <f t="shared" si="4"/>
        <v>25</v>
      </c>
      <c r="X12" s="88">
        <f t="shared" si="4"/>
        <v>13</v>
      </c>
      <c r="Y12" s="87">
        <f t="shared" si="4"/>
        <v>29</v>
      </c>
      <c r="Z12" s="89">
        <f t="shared" si="4"/>
        <v>25</v>
      </c>
      <c r="AA12" s="88">
        <f t="shared" si="4"/>
        <v>80</v>
      </c>
      <c r="AB12" s="91">
        <f t="shared" si="5"/>
        <v>254</v>
      </c>
      <c r="AC12" s="93">
        <f>SUM((T4*T12)+(U4*U12)+(V4*V12)+(W4*W12)+(X4*X12)+(Y4*Y12)+(Z4*Z12)+(AA4*AA12))/(T12+U12+V12+W12+X12+Y12+Z12+AA12)</f>
        <v>2.5959183673469388</v>
      </c>
      <c r="AD12" s="71">
        <f t="shared" si="12"/>
        <v>64.897959183673464</v>
      </c>
      <c r="AE12" s="270"/>
      <c r="AF12" s="99" t="s">
        <v>11</v>
      </c>
      <c r="AG12" s="87">
        <f t="shared" si="6"/>
        <v>17</v>
      </c>
      <c r="AH12" s="88">
        <f t="shared" si="6"/>
        <v>54</v>
      </c>
      <c r="AI12" s="87">
        <f t="shared" si="6"/>
        <v>36</v>
      </c>
      <c r="AJ12" s="89">
        <f t="shared" si="6"/>
        <v>19</v>
      </c>
      <c r="AK12" s="89">
        <f t="shared" si="6"/>
        <v>44</v>
      </c>
      <c r="AL12" s="88">
        <f t="shared" si="6"/>
        <v>41</v>
      </c>
      <c r="AM12" s="87">
        <f t="shared" si="6"/>
        <v>47</v>
      </c>
      <c r="AN12" s="89">
        <f t="shared" si="6"/>
        <v>36</v>
      </c>
      <c r="AO12" s="88">
        <f t="shared" si="6"/>
        <v>49</v>
      </c>
      <c r="AP12" s="91">
        <f t="shared" si="7"/>
        <v>343</v>
      </c>
      <c r="AQ12" s="93">
        <f>SUM((AH4*AH12)+(AI4*AI12)+(AJ4*AJ12)+(AK4*AK12)+(AL4*AL12)+(AM4*AM12)+(AN4*AN12)+(AO4*AO12))/(AH12+AI12+AJ12+AK12+AL12+AM12+AN12+AO12)</f>
        <v>2.2024539877300615</v>
      </c>
      <c r="AR12" s="71">
        <f t="shared" si="8"/>
        <v>55.061349693251536</v>
      </c>
      <c r="AT12" s="270"/>
      <c r="AU12" s="62" t="s">
        <v>11</v>
      </c>
      <c r="AV12" s="87">
        <f t="shared" si="9"/>
        <v>26</v>
      </c>
      <c r="AW12" s="88">
        <f t="shared" si="9"/>
        <v>73</v>
      </c>
      <c r="AX12" s="87">
        <f t="shared" si="9"/>
        <v>80</v>
      </c>
      <c r="AY12" s="89">
        <f t="shared" si="9"/>
        <v>29</v>
      </c>
      <c r="AZ12" s="89">
        <f t="shared" si="9"/>
        <v>69</v>
      </c>
      <c r="BA12" s="88">
        <f t="shared" si="9"/>
        <v>54</v>
      </c>
      <c r="BB12" s="87">
        <f t="shared" si="9"/>
        <v>76</v>
      </c>
      <c r="BC12" s="89">
        <f t="shared" si="9"/>
        <v>61</v>
      </c>
      <c r="BD12" s="88">
        <f t="shared" si="9"/>
        <v>129</v>
      </c>
      <c r="BE12" s="91">
        <f t="shared" si="10"/>
        <v>597</v>
      </c>
      <c r="BF12" s="93">
        <f>SUM((AW4*AW12)+(AX4*AX12)+(AY4*AY12)+(AZ4*AZ12)+(BA4*BA12)+(BB4*BB12)+(BC4*BC12)+(BD4*BD12))/(AW12+AX12+AY12+AZ12+BA12+BB12+BC12+BD12)</f>
        <v>2.3712784588441331</v>
      </c>
      <c r="BG12" s="71">
        <f t="shared" si="11"/>
        <v>59.28196147110333</v>
      </c>
    </row>
    <row r="13" spans="2:59" ht="21" customHeight="1" x14ac:dyDescent="0.2">
      <c r="B13" s="252"/>
      <c r="C13" s="254"/>
      <c r="D13" s="113" t="s">
        <v>9</v>
      </c>
      <c r="E13" s="179">
        <v>0</v>
      </c>
      <c r="F13" s="179">
        <v>1</v>
      </c>
      <c r="G13" s="179">
        <v>1.5</v>
      </c>
      <c r="H13" s="179">
        <v>2</v>
      </c>
      <c r="I13" s="179">
        <v>2.5</v>
      </c>
      <c r="J13" s="179">
        <v>3</v>
      </c>
      <c r="K13" s="179">
        <v>3.5</v>
      </c>
      <c r="L13" s="179">
        <v>4</v>
      </c>
      <c r="M13" s="259"/>
      <c r="N13" s="261"/>
      <c r="O13" s="263"/>
      <c r="P13" s="265"/>
      <c r="Q13" s="270"/>
      <c r="R13" s="407" t="s">
        <v>6</v>
      </c>
      <c r="S13" s="20">
        <f t="shared" ref="S13:AB13" si="14">SUM(S5:S12)</f>
        <v>88</v>
      </c>
      <c r="T13" s="21">
        <f t="shared" si="14"/>
        <v>73</v>
      </c>
      <c r="U13" s="20">
        <f t="shared" si="14"/>
        <v>283</v>
      </c>
      <c r="V13" s="22">
        <f t="shared" si="14"/>
        <v>145</v>
      </c>
      <c r="W13" s="22">
        <f t="shared" si="14"/>
        <v>151</v>
      </c>
      <c r="X13" s="21">
        <f t="shared" si="14"/>
        <v>183</v>
      </c>
      <c r="Y13" s="20">
        <f t="shared" si="14"/>
        <v>202</v>
      </c>
      <c r="Z13" s="22">
        <f t="shared" si="14"/>
        <v>213</v>
      </c>
      <c r="AA13" s="21">
        <f t="shared" si="14"/>
        <v>567</v>
      </c>
      <c r="AB13" s="380">
        <f t="shared" si="14"/>
        <v>1905</v>
      </c>
      <c r="AC13" s="341">
        <f>SUM((T4*T13)+(U4*U13)+(V4*V13)+(W4*W13)+(X4*X13)+(Y4*Y13)+(Z4*Z13)+(AA4*AA13))/(T13+U13+V13+W13+X13+Y13+Z13+AA13)</f>
        <v>2.6854705558613099</v>
      </c>
      <c r="AD13" s="392">
        <f>SUM(AC13/4*100)</f>
        <v>67.136763896532742</v>
      </c>
      <c r="AE13" s="270"/>
      <c r="AF13" s="272" t="s">
        <v>6</v>
      </c>
      <c r="AG13" s="20">
        <f t="shared" ref="AG13:AO13" si="15">SUM(AG5:AG12)</f>
        <v>199</v>
      </c>
      <c r="AH13" s="21">
        <f t="shared" si="15"/>
        <v>106</v>
      </c>
      <c r="AI13" s="20">
        <f t="shared" si="15"/>
        <v>176</v>
      </c>
      <c r="AJ13" s="22">
        <f t="shared" si="15"/>
        <v>133</v>
      </c>
      <c r="AK13" s="22">
        <f t="shared" si="15"/>
        <v>219</v>
      </c>
      <c r="AL13" s="21">
        <f t="shared" si="15"/>
        <v>200</v>
      </c>
      <c r="AM13" s="20">
        <f t="shared" si="15"/>
        <v>195</v>
      </c>
      <c r="AN13" s="22">
        <f t="shared" si="15"/>
        <v>182</v>
      </c>
      <c r="AO13" s="21">
        <f t="shared" si="15"/>
        <v>554</v>
      </c>
      <c r="AP13" s="380">
        <f>SUM(AP5:AP12)</f>
        <v>1964</v>
      </c>
      <c r="AQ13" s="341">
        <f>SUM((AH4*AH13)+(AI4*AI13)+(AJ4*AJ13)+(AK4*AK13)+(AL4*AL13)+(AM4*AM13)+(AN4*AN13)+(AO4*AO13))/(AH13+AI13+AJ13+AK13+AL13+AM13+AN13+AO13)</f>
        <v>2.6920679886685552</v>
      </c>
      <c r="AR13" s="392">
        <f>SUM(AQ13/4*100)</f>
        <v>67.301699716713884</v>
      </c>
      <c r="AT13" s="270"/>
      <c r="AU13" s="272" t="s">
        <v>6</v>
      </c>
      <c r="AV13" s="20">
        <f t="shared" ref="AV13:BE13" si="16">SUM(AV5:AV12)</f>
        <v>287</v>
      </c>
      <c r="AW13" s="21">
        <f t="shared" si="16"/>
        <v>179</v>
      </c>
      <c r="AX13" s="20">
        <f t="shared" si="16"/>
        <v>459</v>
      </c>
      <c r="AY13" s="22">
        <f t="shared" si="16"/>
        <v>278</v>
      </c>
      <c r="AZ13" s="22">
        <f t="shared" si="16"/>
        <v>370</v>
      </c>
      <c r="BA13" s="21">
        <f t="shared" si="16"/>
        <v>383</v>
      </c>
      <c r="BB13" s="20">
        <f t="shared" si="16"/>
        <v>397</v>
      </c>
      <c r="BC13" s="22">
        <f t="shared" si="16"/>
        <v>395</v>
      </c>
      <c r="BD13" s="21">
        <f t="shared" si="16"/>
        <v>1121</v>
      </c>
      <c r="BE13" s="380">
        <f t="shared" si="16"/>
        <v>3869</v>
      </c>
      <c r="BF13" s="341">
        <f>SUM((AW4*AW13)+(AX4*AX13)+(AY4*AY13)+(AZ4*AZ13)+(BA4*BA13)+(BB4*BB13)+(BC4*BC13)+(BD4*BD13))/(AW13+AX13+AY13+AZ13+BA13+BB13+BC13+BD13)</f>
        <v>2.6887213847012843</v>
      </c>
      <c r="BG13" s="392">
        <f>SUM(BF13/4*100)</f>
        <v>67.218034617532112</v>
      </c>
    </row>
    <row r="14" spans="2:59" ht="21" customHeight="1" x14ac:dyDescent="0.2">
      <c r="B14" s="115" t="s">
        <v>73</v>
      </c>
      <c r="C14" s="179">
        <f t="shared" ref="C14:C21" si="17">SUM(D14:L14)</f>
        <v>222</v>
      </c>
      <c r="D14" s="135">
        <v>9</v>
      </c>
      <c r="E14" s="135">
        <v>0</v>
      </c>
      <c r="F14" s="135">
        <v>24</v>
      </c>
      <c r="G14" s="135">
        <v>21</v>
      </c>
      <c r="H14" s="135">
        <v>47</v>
      </c>
      <c r="I14" s="135">
        <v>33</v>
      </c>
      <c r="J14" s="135">
        <v>34</v>
      </c>
      <c r="K14" s="135">
        <v>23</v>
      </c>
      <c r="L14" s="135">
        <v>31</v>
      </c>
      <c r="M14" s="140">
        <f t="shared" ref="M14:M21" si="18">SUM(J14+K14+L14)</f>
        <v>88</v>
      </c>
      <c r="N14" s="192">
        <f>SUM(M14/(E14+F14+G14+H14+I14+J14+K14+L14)*100)</f>
        <v>41.314553990610328</v>
      </c>
      <c r="O14" s="194">
        <f>SUM((E13*E14)+(F13*F14)+(G13*G14)+(H13*H14)+(I13*I14)+(J13*J14)+(K13*K14)+(L13*L14))/(E14+F14+G14+H14+I14+J14+K14+L14)</f>
        <v>2.528169014084507</v>
      </c>
      <c r="P14" s="139">
        <f>SUM(O14/4*100)</f>
        <v>63.204225352112672</v>
      </c>
      <c r="Q14" s="270"/>
      <c r="R14" s="400"/>
      <c r="S14" s="277">
        <f>SUM(S13+T13)</f>
        <v>161</v>
      </c>
      <c r="T14" s="279"/>
      <c r="U14" s="277">
        <f>SUM(U13+V13+W13+X13)</f>
        <v>762</v>
      </c>
      <c r="V14" s="278"/>
      <c r="W14" s="278"/>
      <c r="X14" s="279"/>
      <c r="Y14" s="277">
        <f>SUM(Y13+Z13+AA13)</f>
        <v>982</v>
      </c>
      <c r="Z14" s="278"/>
      <c r="AA14" s="279"/>
      <c r="AB14" s="381"/>
      <c r="AC14" s="343"/>
      <c r="AD14" s="384"/>
      <c r="AE14" s="270"/>
      <c r="AF14" s="273"/>
      <c r="AG14" s="277">
        <f>SUM(AG13+AH13)</f>
        <v>305</v>
      </c>
      <c r="AH14" s="279"/>
      <c r="AI14" s="277">
        <f>SUM(AI13+AJ13+AK13+AL13)</f>
        <v>728</v>
      </c>
      <c r="AJ14" s="278"/>
      <c r="AK14" s="278"/>
      <c r="AL14" s="279"/>
      <c r="AM14" s="277">
        <f>SUM(AM13+AN13+AO13)</f>
        <v>931</v>
      </c>
      <c r="AN14" s="278"/>
      <c r="AO14" s="279"/>
      <c r="AP14" s="381"/>
      <c r="AQ14" s="343"/>
      <c r="AR14" s="384"/>
      <c r="AT14" s="270"/>
      <c r="AU14" s="273"/>
      <c r="AV14" s="277">
        <f>SUM(AV13+AW13)</f>
        <v>466</v>
      </c>
      <c r="AW14" s="279"/>
      <c r="AX14" s="277">
        <f>SUM(AX13+AY13+AZ13+BA13)</f>
        <v>1490</v>
      </c>
      <c r="AY14" s="278"/>
      <c r="AZ14" s="278"/>
      <c r="BA14" s="279"/>
      <c r="BB14" s="277">
        <f>SUM(BB13+BC13+BD13)</f>
        <v>1913</v>
      </c>
      <c r="BC14" s="278"/>
      <c r="BD14" s="279"/>
      <c r="BE14" s="381"/>
      <c r="BF14" s="343"/>
      <c r="BG14" s="384"/>
    </row>
    <row r="15" spans="2:59" ht="21" customHeight="1" x14ac:dyDescent="0.2">
      <c r="B15" s="115" t="s">
        <v>74</v>
      </c>
      <c r="C15" s="179">
        <f t="shared" si="17"/>
        <v>229</v>
      </c>
      <c r="D15" s="135">
        <v>14</v>
      </c>
      <c r="E15" s="135">
        <v>13</v>
      </c>
      <c r="F15" s="135">
        <v>41</v>
      </c>
      <c r="G15" s="135">
        <v>26</v>
      </c>
      <c r="H15" s="135">
        <v>22</v>
      </c>
      <c r="I15" s="135">
        <v>32</v>
      </c>
      <c r="J15" s="135">
        <v>25</v>
      </c>
      <c r="K15" s="135">
        <v>15</v>
      </c>
      <c r="L15" s="135">
        <v>41</v>
      </c>
      <c r="M15" s="140">
        <f t="shared" si="18"/>
        <v>81</v>
      </c>
      <c r="N15" s="192">
        <f t="shared" ref="N15:N21" si="19">SUM(M15/(E15+F15+G15+H15+I15+J15+K15+L15)*100)</f>
        <v>37.674418604651159</v>
      </c>
      <c r="O15" s="194">
        <f>SUM((E13*E15)+(F13*F15)+(G13*G15)+(H13*H15)+(I13*I15)+(J13*J15)+(K13*K15)+(L13*L15))/(E15+F15+G15+H15+I15+J15+K15+L15)</f>
        <v>2.3046511627906976</v>
      </c>
      <c r="P15" s="139">
        <f t="shared" ref="P15:P21" si="20">SUM(O15/4*100)</f>
        <v>57.616279069767437</v>
      </c>
      <c r="Q15" s="270"/>
      <c r="R15" s="106" t="s">
        <v>7</v>
      </c>
      <c r="S15" s="48">
        <f>SUM(S13/((AB13)-(S13)))</f>
        <v>4.8431480462300495E-2</v>
      </c>
      <c r="T15" s="49">
        <f>SUM(T13/((AB13)-(S13)))</f>
        <v>4.0176114474408366E-2</v>
      </c>
      <c r="U15" s="48">
        <f>SUM(U13/((AB13)-(S13)))</f>
        <v>0.15575123830489818</v>
      </c>
      <c r="V15" s="38">
        <f>SUM(V13/((AB13)-(S13)))</f>
        <v>7.9801871216290593E-2</v>
      </c>
      <c r="W15" s="38">
        <f>SUM(W13/((AB13)-(S13)))</f>
        <v>8.3104017611447437E-2</v>
      </c>
      <c r="X15" s="49">
        <f>SUM(X13/((AB13)-(S13)))</f>
        <v>0.10071546505228399</v>
      </c>
      <c r="Y15" s="48">
        <f>SUM(Y13/((AB13)-(S13)))</f>
        <v>0.11117226197028068</v>
      </c>
      <c r="Z15" s="38">
        <f>SUM(Z13/((AB13)-(S13)))</f>
        <v>0.11722619702806825</v>
      </c>
      <c r="AA15" s="49">
        <f>SUM(AA13/((AB13)-(S13)))</f>
        <v>0.3120528343423225</v>
      </c>
      <c r="AB15" s="282">
        <f>SUM(T16+U16+Y16)</f>
        <v>1</v>
      </c>
      <c r="AC15" s="343" t="e">
        <f>SUM((#REF!*T15)+(#REF!*U15)+(#REF!*V15)+(#REF!*W15)+(#REF!*X15)+(#REF!*Y15)+(#REF!*Z15)+(#REF!*AA15))/(T15+U15+V15+W15+X15+Y15+Z15+AA15)</f>
        <v>#REF!</v>
      </c>
      <c r="AD15" s="384"/>
      <c r="AE15" s="270"/>
      <c r="AF15" s="43" t="s">
        <v>7</v>
      </c>
      <c r="AG15" s="48">
        <f>SUM(AG13/((AP13)-(AG13)))</f>
        <v>0.11274787535410764</v>
      </c>
      <c r="AH15" s="49">
        <f>SUM(AH13/((AP13)-(AG13)))</f>
        <v>6.0056657223796037E-2</v>
      </c>
      <c r="AI15" s="48">
        <f>SUM(AI13/((AP13)-(AG13)))</f>
        <v>9.9716713881019825E-2</v>
      </c>
      <c r="AJ15" s="38">
        <f>SUM(AJ13/((AP13)-(AG13)))</f>
        <v>7.5354107648725216E-2</v>
      </c>
      <c r="AK15" s="38">
        <f>SUM(AK13/((AP13)-(AG13)))</f>
        <v>0.12407932011331445</v>
      </c>
      <c r="AL15" s="49">
        <f>SUM(AL13/((AP13)-(AG13)))</f>
        <v>0.11331444759206799</v>
      </c>
      <c r="AM15" s="48">
        <f>SUM(AM13/((AP13)-(AG13)))</f>
        <v>0.11048158640226628</v>
      </c>
      <c r="AN15" s="38">
        <f>SUM(AN13/((AP13)-(AG13)))</f>
        <v>0.10311614730878187</v>
      </c>
      <c r="AO15" s="49">
        <f>SUM(AO13/((AP13)-(AG13)))</f>
        <v>0.31388101983002831</v>
      </c>
      <c r="AP15" s="282">
        <f>SUM(AH16+AI16+AM16)</f>
        <v>1</v>
      </c>
      <c r="AQ15" s="343" t="e">
        <f>SUM((#REF!*AH15)+(#REF!*AI15)+(#REF!*AJ15)+(#REF!*AK15)+(#REF!*AL15)+(#REF!*AM15)+(#REF!*AN15)+(#REF!*AO15))/(AH15+AI15+AJ15+AK15+AL15+AM15+AN15+AO15)</f>
        <v>#REF!</v>
      </c>
      <c r="AR15" s="384"/>
      <c r="AT15" s="270"/>
      <c r="AU15" s="43" t="s">
        <v>7</v>
      </c>
      <c r="AV15" s="48">
        <f>SUM(AV13/((BE13)-(AV13)))</f>
        <v>8.0122836404243433E-2</v>
      </c>
      <c r="AW15" s="49">
        <f>SUM(AW13/((BE13)-(AV13)))</f>
        <v>4.997208263539922E-2</v>
      </c>
      <c r="AX15" s="48">
        <f>SUM(AX13/((BE13)-(AV13)))</f>
        <v>0.12814070351758794</v>
      </c>
      <c r="AY15" s="38">
        <f>SUM(AY13/((BE13)-(AV13)))</f>
        <v>7.7610273590173084E-2</v>
      </c>
      <c r="AZ15" s="38">
        <f>SUM(AZ13/((BE13)-(AV13)))</f>
        <v>0.10329424902289223</v>
      </c>
      <c r="BA15" s="49">
        <f>SUM(BA13/((BE13)-(AV13)))</f>
        <v>0.10692350642099385</v>
      </c>
      <c r="BB15" s="48">
        <f>SUM(BB13/((BE13)-(AV13)))</f>
        <v>0.11083193746510329</v>
      </c>
      <c r="BC15" s="38">
        <f>SUM(BC13/((BE13)-(AV13)))</f>
        <v>0.11027359017308766</v>
      </c>
      <c r="BD15" s="49">
        <f>SUM(BD13/((BE13)-(AV13)))</f>
        <v>0.3129536571747627</v>
      </c>
      <c r="BE15" s="282">
        <f>SUM(AW16+AX16+BB16)</f>
        <v>1</v>
      </c>
      <c r="BF15" s="343" t="e">
        <f>SUM((#REF!*AW15)+(#REF!*AX15)+(#REF!*AY15)+(#REF!*AZ15)+(#REF!*BA15)+(#REF!*BB15)+(#REF!*BC15)+(#REF!*BD15))/(AW15+AX15+AY15+AZ15+BA15+BB15+BC15+BD15)</f>
        <v>#REF!</v>
      </c>
      <c r="BG15" s="384"/>
    </row>
    <row r="16" spans="2:59" ht="21" customHeight="1" thickBot="1" x14ac:dyDescent="0.25">
      <c r="B16" s="115" t="s">
        <v>75</v>
      </c>
      <c r="C16" s="179">
        <f t="shared" si="17"/>
        <v>234</v>
      </c>
      <c r="D16" s="135">
        <v>13</v>
      </c>
      <c r="E16" s="135">
        <v>20</v>
      </c>
      <c r="F16" s="135">
        <v>28</v>
      </c>
      <c r="G16" s="135">
        <v>28</v>
      </c>
      <c r="H16" s="135">
        <v>29</v>
      </c>
      <c r="I16" s="135">
        <v>25</v>
      </c>
      <c r="J16" s="135">
        <v>30</v>
      </c>
      <c r="K16" s="135">
        <v>24</v>
      </c>
      <c r="L16" s="135">
        <v>37</v>
      </c>
      <c r="M16" s="140">
        <f t="shared" si="18"/>
        <v>91</v>
      </c>
      <c r="N16" s="192">
        <f t="shared" si="19"/>
        <v>41.17647058823529</v>
      </c>
      <c r="O16" s="194">
        <f>SUM((E13*E16)+(F13*F16)+(G13*G16)+(H13*H16)+(I13*I16)+(J13*J16)+(K13*K16)+(L13*L16))/(E16+F16+G16+H16+I16+J16+K16+L16)</f>
        <v>2.319004524886878</v>
      </c>
      <c r="P16" s="139">
        <f t="shared" si="20"/>
        <v>57.975113122171948</v>
      </c>
      <c r="Q16" s="271"/>
      <c r="R16" s="121" t="s">
        <v>10</v>
      </c>
      <c r="S16" s="151">
        <f>SUM(S15)</f>
        <v>4.8431480462300495E-2</v>
      </c>
      <c r="T16" s="153">
        <f>SUM(T15)</f>
        <v>4.0176114474408366E-2</v>
      </c>
      <c r="U16" s="284">
        <f>SUM(U15:X15)</f>
        <v>0.41937259218492018</v>
      </c>
      <c r="V16" s="285"/>
      <c r="W16" s="285"/>
      <c r="X16" s="286"/>
      <c r="Y16" s="284">
        <f>SUM(Y15:AA15)</f>
        <v>0.54045129334067143</v>
      </c>
      <c r="Z16" s="285"/>
      <c r="AA16" s="286"/>
      <c r="AB16" s="283"/>
      <c r="AC16" s="344" t="e">
        <f>SUM((#REF!*T16)+(#REF!*U16)+(#REF!*V16)+(#REF!*W16)+(#REF!*X16)+(#REF!*Y16)+(#REF!*Z16)+(#REF!*AA16))/(T16+U16+V16+W16+X16+Y16+Z16+AA16)</f>
        <v>#REF!</v>
      </c>
      <c r="AD16" s="393"/>
      <c r="AE16" s="271"/>
      <c r="AF16" s="44" t="s">
        <v>10</v>
      </c>
      <c r="AG16" s="151">
        <f>SUM(AG15)</f>
        <v>0.11274787535410764</v>
      </c>
      <c r="AH16" s="153">
        <f>SUM(AH15)</f>
        <v>6.0056657223796037E-2</v>
      </c>
      <c r="AI16" s="284">
        <f>SUM(AI15:AL15)</f>
        <v>0.41246458923512747</v>
      </c>
      <c r="AJ16" s="285"/>
      <c r="AK16" s="285"/>
      <c r="AL16" s="286"/>
      <c r="AM16" s="284">
        <f>SUM(AM15:AO15)</f>
        <v>0.52747875354107643</v>
      </c>
      <c r="AN16" s="285"/>
      <c r="AO16" s="286"/>
      <c r="AP16" s="283"/>
      <c r="AQ16" s="344" t="e">
        <f>SUM((#REF!*AH16)+(#REF!*AI16)+(#REF!*AJ16)+(#REF!*AK16)+(#REF!*AL16)+(#REF!*AM16)+(#REF!*AN16)+(#REF!*AO16))/(AH16+AI16+AJ16+AK16+AL16+AM16+AN16+AO16)</f>
        <v>#REF!</v>
      </c>
      <c r="AR16" s="393"/>
      <c r="AT16" s="271"/>
      <c r="AU16" s="44" t="s">
        <v>10</v>
      </c>
      <c r="AV16" s="151">
        <f>SUM(AV15)</f>
        <v>8.0122836404243433E-2</v>
      </c>
      <c r="AW16" s="153">
        <f>SUM(AW15)</f>
        <v>4.997208263539922E-2</v>
      </c>
      <c r="AX16" s="284">
        <f>SUM(AX15:BA15)</f>
        <v>0.41596873255164712</v>
      </c>
      <c r="AY16" s="285"/>
      <c r="AZ16" s="285"/>
      <c r="BA16" s="286"/>
      <c r="BB16" s="284">
        <f>SUM(BB15:BD15)</f>
        <v>0.53405918481295367</v>
      </c>
      <c r="BC16" s="285"/>
      <c r="BD16" s="286"/>
      <c r="BE16" s="283"/>
      <c r="BF16" s="344" t="e">
        <f>SUM((#REF!*AW16)+(#REF!*AX16)+(#REF!*AY16)+(#REF!*AZ16)+(#REF!*BA16)+(#REF!*BB16)+(#REF!*BC16)+(#REF!*BD16))/(AW16+AX16+AY16+AZ16+BA16+BB16+BC16+BD16)</f>
        <v>#REF!</v>
      </c>
      <c r="BG16" s="393"/>
    </row>
    <row r="17" spans="2:59" ht="21" customHeight="1" x14ac:dyDescent="0.45">
      <c r="B17" s="115" t="s">
        <v>76</v>
      </c>
      <c r="C17" s="179">
        <f t="shared" si="17"/>
        <v>351</v>
      </c>
      <c r="D17" s="135">
        <v>119</v>
      </c>
      <c r="E17" s="135">
        <v>0</v>
      </c>
      <c r="F17" s="135">
        <v>24</v>
      </c>
      <c r="G17" s="135">
        <v>7</v>
      </c>
      <c r="H17" s="135">
        <v>16</v>
      </c>
      <c r="I17" s="135">
        <v>23</v>
      </c>
      <c r="J17" s="135">
        <v>25</v>
      </c>
      <c r="K17" s="135">
        <v>22</v>
      </c>
      <c r="L17" s="135">
        <v>115</v>
      </c>
      <c r="M17" s="140">
        <f t="shared" si="18"/>
        <v>162</v>
      </c>
      <c r="N17" s="192">
        <f t="shared" si="19"/>
        <v>69.827586206896555</v>
      </c>
      <c r="O17" s="194">
        <f>SUM((E13*E17)+(F13*F17)+(G13*G17)+(H13*H17)+(I13*I17)+(J13*J17)+(K13*K17)+(L13*L17))/(E17+F17+G17+H17+I17+J17+K17+L17)</f>
        <v>3.1724137931034484</v>
      </c>
      <c r="P17" s="139">
        <f t="shared" si="20"/>
        <v>79.310344827586206</v>
      </c>
    </row>
    <row r="18" spans="2:59" ht="21.75" customHeight="1" x14ac:dyDescent="0.45">
      <c r="B18" s="116" t="s">
        <v>77</v>
      </c>
      <c r="C18" s="179">
        <f t="shared" si="17"/>
        <v>234</v>
      </c>
      <c r="D18" s="135">
        <v>0</v>
      </c>
      <c r="E18" s="135">
        <v>5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2</v>
      </c>
      <c r="L18" s="135">
        <v>227</v>
      </c>
      <c r="M18" s="140">
        <f t="shared" si="18"/>
        <v>229</v>
      </c>
      <c r="N18" s="192">
        <f t="shared" si="19"/>
        <v>97.863247863247864</v>
      </c>
      <c r="O18" s="194">
        <f>SUM((E13*E18)+(F13*F18)+(G13*G18)+(H13*H18)+(I13*I18)+(J13*J18)+(K13*K18)+(L13*L18))/(E18+F18+G18+H18+I18+J18+K18+L18)</f>
        <v>3.9102564102564101</v>
      </c>
      <c r="P18" s="139">
        <f t="shared" si="20"/>
        <v>97.756410256410248</v>
      </c>
    </row>
    <row r="19" spans="2:59" ht="21" customHeight="1" x14ac:dyDescent="0.45">
      <c r="B19" s="116" t="s">
        <v>78</v>
      </c>
      <c r="C19" s="179">
        <f t="shared" si="17"/>
        <v>234</v>
      </c>
      <c r="D19" s="135">
        <v>22</v>
      </c>
      <c r="E19" s="135">
        <v>6</v>
      </c>
      <c r="F19" s="135">
        <v>14</v>
      </c>
      <c r="G19" s="135">
        <v>13</v>
      </c>
      <c r="H19" s="135">
        <v>40</v>
      </c>
      <c r="I19" s="135">
        <v>21</v>
      </c>
      <c r="J19" s="135">
        <v>18</v>
      </c>
      <c r="K19" s="135">
        <v>51</v>
      </c>
      <c r="L19" s="135">
        <v>49</v>
      </c>
      <c r="M19" s="140">
        <f t="shared" si="18"/>
        <v>118</v>
      </c>
      <c r="N19" s="192">
        <f t="shared" si="19"/>
        <v>55.660377358490564</v>
      </c>
      <c r="O19" s="194">
        <f>SUM((E13*E19)+(F13*F19)+(G13*G19)+(H13*H19)+(I13*I19)+(J13*J19)+(K13*K19)+(L13*L19))/(E19+F19+G19+H19+I19+J19+K19+L19)</f>
        <v>2.8042452830188678</v>
      </c>
      <c r="P19" s="139">
        <f t="shared" si="20"/>
        <v>70.106132075471692</v>
      </c>
    </row>
    <row r="20" spans="2:59" ht="21" customHeight="1" x14ac:dyDescent="0.45">
      <c r="B20" s="116" t="s">
        <v>79</v>
      </c>
      <c r="C20" s="179">
        <f t="shared" si="17"/>
        <v>117</v>
      </c>
      <c r="D20" s="135">
        <v>5</v>
      </c>
      <c r="E20" s="135">
        <v>8</v>
      </c>
      <c r="F20" s="135">
        <v>9</v>
      </c>
      <c r="G20" s="135">
        <v>19</v>
      </c>
      <c r="H20" s="135">
        <v>21</v>
      </c>
      <c r="I20" s="135">
        <v>25</v>
      </c>
      <c r="J20" s="135">
        <v>16</v>
      </c>
      <c r="K20" s="135">
        <v>9</v>
      </c>
      <c r="L20" s="135">
        <v>5</v>
      </c>
      <c r="M20" s="140">
        <f t="shared" si="18"/>
        <v>30</v>
      </c>
      <c r="N20" s="192">
        <f t="shared" si="19"/>
        <v>26.785714285714285</v>
      </c>
      <c r="O20" s="194">
        <f>SUM((E13*E20)+(F13*F20)+(G13*G20)+(H13*H20)+(I13*I20)+(J13*J20)+(K13*K20)+(L13*L20))/(E20+F20+G20+H20+I20+J20+K20+L20)</f>
        <v>2.15625</v>
      </c>
      <c r="P20" s="139">
        <f t="shared" si="20"/>
        <v>53.90625</v>
      </c>
    </row>
    <row r="21" spans="2:59" ht="21" customHeight="1" x14ac:dyDescent="0.45">
      <c r="B21" s="116" t="s">
        <v>80</v>
      </c>
      <c r="C21" s="179">
        <f t="shared" si="17"/>
        <v>343</v>
      </c>
      <c r="D21" s="135">
        <v>17</v>
      </c>
      <c r="E21" s="135">
        <v>54</v>
      </c>
      <c r="F21" s="135">
        <v>36</v>
      </c>
      <c r="G21" s="135">
        <v>19</v>
      </c>
      <c r="H21" s="135">
        <v>44</v>
      </c>
      <c r="I21" s="135">
        <v>41</v>
      </c>
      <c r="J21" s="135">
        <v>47</v>
      </c>
      <c r="K21" s="135">
        <v>36</v>
      </c>
      <c r="L21" s="135">
        <v>49</v>
      </c>
      <c r="M21" s="140">
        <f t="shared" si="18"/>
        <v>132</v>
      </c>
      <c r="N21" s="192">
        <f t="shared" si="19"/>
        <v>40.490797546012267</v>
      </c>
      <c r="O21" s="194">
        <f>SUM((E13*E21)+(F13*F21)+(G13*G21)+(H13*H21)+(I13*I21)+(J13*J21)+(K13*K21)+(L13*L21))/(E21+F21+G21+H21+I21+J21+K21+L21)</f>
        <v>2.2024539877300615</v>
      </c>
      <c r="P21" s="139">
        <f t="shared" si="20"/>
        <v>55.061349693251536</v>
      </c>
    </row>
    <row r="22" spans="2:59" ht="21.75" customHeight="1" thickBot="1" x14ac:dyDescent="0.5">
      <c r="B22" s="190" t="s">
        <v>6</v>
      </c>
      <c r="C22" s="189">
        <f t="shared" ref="C22:M22" si="21">SUM(C14:C21)</f>
        <v>1964</v>
      </c>
      <c r="D22" s="189">
        <f t="shared" si="21"/>
        <v>199</v>
      </c>
      <c r="E22" s="189">
        <f t="shared" si="21"/>
        <v>106</v>
      </c>
      <c r="F22" s="189">
        <f t="shared" si="21"/>
        <v>176</v>
      </c>
      <c r="G22" s="189">
        <f t="shared" si="21"/>
        <v>133</v>
      </c>
      <c r="H22" s="189">
        <f t="shared" si="21"/>
        <v>219</v>
      </c>
      <c r="I22" s="189">
        <f t="shared" si="21"/>
        <v>200</v>
      </c>
      <c r="J22" s="189">
        <f t="shared" si="21"/>
        <v>195</v>
      </c>
      <c r="K22" s="189">
        <f t="shared" si="21"/>
        <v>182</v>
      </c>
      <c r="L22" s="189">
        <f t="shared" si="21"/>
        <v>554</v>
      </c>
      <c r="M22" s="188">
        <f t="shared" si="21"/>
        <v>931</v>
      </c>
      <c r="N22" s="193">
        <f>SUM((M22/((C22)-(D22))*100))</f>
        <v>52.747875354107656</v>
      </c>
      <c r="O22" s="195">
        <f>SUM((E13*E22)+(F13*F22)+(G13*G22)+(H13*H22)+(I13*I22)+(J13*J22)+(K13*K22)+(L13*L22))/(E22+F22+G22+H22+I22+J22+K22+L22)</f>
        <v>2.6920679886685552</v>
      </c>
      <c r="P22" s="143">
        <f>SUM(O22/4*100)</f>
        <v>67.301699716713884</v>
      </c>
    </row>
    <row r="23" spans="2:59" ht="20.85" customHeight="1" x14ac:dyDescent="0.2">
      <c r="B23" s="251" t="s">
        <v>45</v>
      </c>
      <c r="C23" s="253" t="s">
        <v>46</v>
      </c>
      <c r="D23" s="255" t="s">
        <v>53</v>
      </c>
      <c r="E23" s="256"/>
      <c r="F23" s="256"/>
      <c r="G23" s="256"/>
      <c r="H23" s="256"/>
      <c r="I23" s="256"/>
      <c r="J23" s="256"/>
      <c r="K23" s="256"/>
      <c r="L23" s="257"/>
      <c r="M23" s="258" t="s">
        <v>63</v>
      </c>
      <c r="N23" s="260" t="s">
        <v>64</v>
      </c>
      <c r="O23" s="262" t="s">
        <v>47</v>
      </c>
      <c r="P23" s="264" t="s">
        <v>30</v>
      </c>
      <c r="Q23" s="289" t="s">
        <v>42</v>
      </c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 t="s">
        <v>43</v>
      </c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T23" s="289" t="str">
        <f>$AT$1</f>
        <v>สถิติผลการเรียนของแยกตามระดับชั้น ปีการศึกษา 2558</v>
      </c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</row>
    <row r="24" spans="2:59" ht="27" customHeight="1" thickBot="1" x14ac:dyDescent="0.25">
      <c r="B24" s="252"/>
      <c r="C24" s="254"/>
      <c r="D24" s="113" t="s">
        <v>9</v>
      </c>
      <c r="E24" s="179">
        <v>0</v>
      </c>
      <c r="F24" s="179">
        <v>1</v>
      </c>
      <c r="G24" s="179">
        <v>1.5</v>
      </c>
      <c r="H24" s="179">
        <v>2</v>
      </c>
      <c r="I24" s="179">
        <v>2.5</v>
      </c>
      <c r="J24" s="179">
        <v>3</v>
      </c>
      <c r="K24" s="179">
        <v>3.5</v>
      </c>
      <c r="L24" s="179">
        <v>4</v>
      </c>
      <c r="M24" s="259"/>
      <c r="N24" s="261"/>
      <c r="O24" s="263"/>
      <c r="P24" s="265"/>
      <c r="Q24" s="295" t="s">
        <v>18</v>
      </c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 t="s">
        <v>18</v>
      </c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T24" s="295" t="s">
        <v>18</v>
      </c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</row>
    <row r="25" spans="2:59" ht="21.75" customHeight="1" thickBot="1" x14ac:dyDescent="0.25">
      <c r="B25" s="115" t="s">
        <v>73</v>
      </c>
      <c r="C25" s="179">
        <f>SUM(D25:L25)</f>
        <v>137</v>
      </c>
      <c r="D25" s="135">
        <v>8</v>
      </c>
      <c r="E25" s="135">
        <v>2</v>
      </c>
      <c r="F25" s="135">
        <v>42</v>
      </c>
      <c r="G25" s="135">
        <v>13</v>
      </c>
      <c r="H25" s="135">
        <v>21</v>
      </c>
      <c r="I25" s="135">
        <v>11</v>
      </c>
      <c r="J25" s="135">
        <v>19</v>
      </c>
      <c r="K25" s="135">
        <v>11</v>
      </c>
      <c r="L25" s="135">
        <v>10</v>
      </c>
      <c r="M25" s="140">
        <f t="shared" ref="M25:M32" si="22">SUM(J25+K25+L25)</f>
        <v>40</v>
      </c>
      <c r="N25" s="139">
        <f>SUM(M25/(E25+F25+G25+H25+I25+J25+K25+L25)*100)</f>
        <v>31.007751937984494</v>
      </c>
      <c r="O25" s="138">
        <f>SUM((E24*E25)+(F24*F25)+(G24*G25)+(H24*H25)+(I24*I25)+(J24*J25)+(K24*K25)+(L24*L25))/(E25+F25+G25+H25+I25+J25+K25+L25)</f>
        <v>2.0658914728682172</v>
      </c>
      <c r="P25" s="139">
        <f>SUM(O25/4*100)</f>
        <v>51.647286821705428</v>
      </c>
      <c r="Q25" s="290" t="s">
        <v>17</v>
      </c>
      <c r="R25" s="394" t="s">
        <v>8</v>
      </c>
      <c r="S25" s="322" t="s">
        <v>32</v>
      </c>
      <c r="T25" s="323"/>
      <c r="U25" s="324" t="s">
        <v>58</v>
      </c>
      <c r="V25" s="325"/>
      <c r="W25" s="325"/>
      <c r="X25" s="325"/>
      <c r="Y25" s="325"/>
      <c r="Z25" s="325"/>
      <c r="AA25" s="326"/>
      <c r="AB25" s="327" t="s">
        <v>46</v>
      </c>
      <c r="AC25" s="266" t="s">
        <v>7</v>
      </c>
      <c r="AD25" s="268" t="s">
        <v>30</v>
      </c>
      <c r="AE25" s="290" t="s">
        <v>17</v>
      </c>
      <c r="AF25" s="320" t="s">
        <v>8</v>
      </c>
      <c r="AG25" s="322" t="s">
        <v>32</v>
      </c>
      <c r="AH25" s="323"/>
      <c r="AI25" s="324" t="s">
        <v>58</v>
      </c>
      <c r="AJ25" s="325"/>
      <c r="AK25" s="325"/>
      <c r="AL25" s="325"/>
      <c r="AM25" s="325"/>
      <c r="AN25" s="325"/>
      <c r="AO25" s="326"/>
      <c r="AP25" s="327" t="s">
        <v>46</v>
      </c>
      <c r="AQ25" s="266" t="s">
        <v>7</v>
      </c>
      <c r="AR25" s="268" t="s">
        <v>30</v>
      </c>
      <c r="AT25" s="290" t="s">
        <v>17</v>
      </c>
      <c r="AU25" s="320" t="s">
        <v>8</v>
      </c>
      <c r="AV25" s="322" t="s">
        <v>32</v>
      </c>
      <c r="AW25" s="323"/>
      <c r="AX25" s="324" t="s">
        <v>58</v>
      </c>
      <c r="AY25" s="325"/>
      <c r="AZ25" s="325"/>
      <c r="BA25" s="325"/>
      <c r="BB25" s="325"/>
      <c r="BC25" s="325"/>
      <c r="BD25" s="326"/>
      <c r="BE25" s="327" t="s">
        <v>46</v>
      </c>
      <c r="BF25" s="266" t="s">
        <v>7</v>
      </c>
      <c r="BG25" s="268" t="s">
        <v>30</v>
      </c>
    </row>
    <row r="26" spans="2:59" ht="21.75" customHeight="1" thickBot="1" x14ac:dyDescent="0.25">
      <c r="B26" s="115" t="s">
        <v>74</v>
      </c>
      <c r="C26" s="179">
        <f t="shared" ref="C26:C32" si="23">SUM(D26:L26)</f>
        <v>274</v>
      </c>
      <c r="D26" s="135">
        <v>13</v>
      </c>
      <c r="E26" s="135">
        <v>10</v>
      </c>
      <c r="F26" s="135">
        <v>31</v>
      </c>
      <c r="G26" s="135">
        <v>18</v>
      </c>
      <c r="H26" s="135">
        <v>45</v>
      </c>
      <c r="I26" s="135">
        <v>44</v>
      </c>
      <c r="J26" s="135">
        <v>59</v>
      </c>
      <c r="K26" s="135">
        <v>21</v>
      </c>
      <c r="L26" s="135">
        <v>33</v>
      </c>
      <c r="M26" s="140">
        <f t="shared" si="22"/>
        <v>113</v>
      </c>
      <c r="N26" s="139">
        <f t="shared" ref="N26:N32" si="24">SUM(M26/(E26+F26+G26+H26+I26+J26+K26+L26)*100)</f>
        <v>43.29501915708812</v>
      </c>
      <c r="O26" s="138">
        <f>SUM((E24*E26)+(F24*F26)+(G24*G26)+(H24*H26)+(I24*I26)+(J24*J26)+(K24*K26)+(L24*L26))/(E26+F26+G26+H26+I26+J26+K26+L26)</f>
        <v>2.4540229885057472</v>
      </c>
      <c r="P26" s="139">
        <f t="shared" ref="P26:P32" si="25">SUM(O26/4*100)</f>
        <v>61.350574712643677</v>
      </c>
      <c r="Q26" s="291"/>
      <c r="R26" s="395"/>
      <c r="S26" s="46" t="s">
        <v>9</v>
      </c>
      <c r="T26" s="47">
        <v>0</v>
      </c>
      <c r="U26" s="13">
        <v>1</v>
      </c>
      <c r="V26" s="11">
        <v>1.5</v>
      </c>
      <c r="W26" s="11">
        <v>2</v>
      </c>
      <c r="X26" s="12">
        <v>2.5</v>
      </c>
      <c r="Y26" s="13">
        <v>3</v>
      </c>
      <c r="Z26" s="11">
        <v>3.5</v>
      </c>
      <c r="AA26" s="12">
        <v>4</v>
      </c>
      <c r="AB26" s="328"/>
      <c r="AC26" s="267"/>
      <c r="AD26" s="269"/>
      <c r="AE26" s="291"/>
      <c r="AF26" s="321"/>
      <c r="AG26" s="46" t="s">
        <v>9</v>
      </c>
      <c r="AH26" s="47">
        <v>0</v>
      </c>
      <c r="AI26" s="13">
        <v>1</v>
      </c>
      <c r="AJ26" s="11">
        <v>1.5</v>
      </c>
      <c r="AK26" s="11">
        <v>2</v>
      </c>
      <c r="AL26" s="12">
        <v>2.5</v>
      </c>
      <c r="AM26" s="13">
        <v>3</v>
      </c>
      <c r="AN26" s="11">
        <v>3.5</v>
      </c>
      <c r="AO26" s="12">
        <v>4</v>
      </c>
      <c r="AP26" s="328"/>
      <c r="AQ26" s="267"/>
      <c r="AR26" s="269"/>
      <c r="AT26" s="291"/>
      <c r="AU26" s="321"/>
      <c r="AV26" s="46" t="s">
        <v>9</v>
      </c>
      <c r="AW26" s="47">
        <v>0</v>
      </c>
      <c r="AX26" s="13">
        <v>1</v>
      </c>
      <c r="AY26" s="11">
        <v>1.5</v>
      </c>
      <c r="AZ26" s="11">
        <v>2</v>
      </c>
      <c r="BA26" s="12">
        <v>2.5</v>
      </c>
      <c r="BB26" s="13">
        <v>3</v>
      </c>
      <c r="BC26" s="11">
        <v>3.5</v>
      </c>
      <c r="BD26" s="12">
        <v>4</v>
      </c>
      <c r="BE26" s="328"/>
      <c r="BF26" s="267"/>
      <c r="BG26" s="269"/>
    </row>
    <row r="27" spans="2:59" ht="21" customHeight="1" x14ac:dyDescent="0.2">
      <c r="B27" s="115" t="s">
        <v>75</v>
      </c>
      <c r="C27" s="179">
        <f t="shared" si="23"/>
        <v>137</v>
      </c>
      <c r="D27" s="135">
        <v>4</v>
      </c>
      <c r="E27" s="135">
        <v>11</v>
      </c>
      <c r="F27" s="135">
        <v>18</v>
      </c>
      <c r="G27" s="135">
        <v>16</v>
      </c>
      <c r="H27" s="135">
        <v>15</v>
      </c>
      <c r="I27" s="135">
        <v>14</v>
      </c>
      <c r="J27" s="135">
        <v>12</v>
      </c>
      <c r="K27" s="135">
        <v>24</v>
      </c>
      <c r="L27" s="135">
        <v>23</v>
      </c>
      <c r="M27" s="140">
        <f t="shared" si="22"/>
        <v>59</v>
      </c>
      <c r="N27" s="139">
        <f t="shared" si="24"/>
        <v>44.360902255639097</v>
      </c>
      <c r="O27" s="138">
        <f>SUM((E24*E27)+(F24*F27)+(G24*G27)+(H24*H27)+(I24*I27)+(J24*J27)+(K24*K27)+(L24*L27))/(E27+F27+G27+H27+I27+J27+K27+L27)</f>
        <v>2.3984962406015038</v>
      </c>
      <c r="P27" s="139">
        <f t="shared" si="25"/>
        <v>59.962406015037594</v>
      </c>
      <c r="Q27" s="270" t="s">
        <v>37</v>
      </c>
      <c r="R27" s="64" t="s">
        <v>2</v>
      </c>
      <c r="S27" s="14">
        <f t="shared" ref="S27:AA34" si="26">D25</f>
        <v>8</v>
      </c>
      <c r="T27" s="15">
        <f t="shared" si="26"/>
        <v>2</v>
      </c>
      <c r="U27" s="14">
        <f t="shared" si="26"/>
        <v>42</v>
      </c>
      <c r="V27" s="17">
        <f t="shared" si="26"/>
        <v>13</v>
      </c>
      <c r="W27" s="17">
        <f t="shared" si="26"/>
        <v>21</v>
      </c>
      <c r="X27" s="15">
        <f t="shared" si="26"/>
        <v>11</v>
      </c>
      <c r="Y27" s="14">
        <f t="shared" si="26"/>
        <v>19</v>
      </c>
      <c r="Z27" s="17">
        <f t="shared" si="26"/>
        <v>11</v>
      </c>
      <c r="AA27" s="15">
        <f t="shared" si="26"/>
        <v>10</v>
      </c>
      <c r="AB27" s="64">
        <f t="shared" ref="AB27:AB34" si="27">SUM(S27:AA27)</f>
        <v>137</v>
      </c>
      <c r="AC27" s="69">
        <f>SUM((T26*T27)+(U26*U27)+(V26*V27)+(W26*W27)+(X26*X27)+(Y26*Y27)+(Z26*Z27)+(AA26*AA27))/(T27+U27+V27+W27+X27+Y27+Z27+AA27)</f>
        <v>2.0658914728682172</v>
      </c>
      <c r="AD27" s="67">
        <f>SUM(AC27/4*100)</f>
        <v>51.647286821705428</v>
      </c>
      <c r="AE27" s="270" t="s">
        <v>37</v>
      </c>
      <c r="AF27" s="59" t="s">
        <v>2</v>
      </c>
      <c r="AG27" s="14">
        <f t="shared" ref="AG27:AO34" si="28">D36</f>
        <v>9</v>
      </c>
      <c r="AH27" s="15">
        <f t="shared" si="28"/>
        <v>2</v>
      </c>
      <c r="AI27" s="14">
        <f t="shared" si="28"/>
        <v>26</v>
      </c>
      <c r="AJ27" s="17">
        <f t="shared" si="28"/>
        <v>27</v>
      </c>
      <c r="AK27" s="17">
        <f t="shared" si="28"/>
        <v>43</v>
      </c>
      <c r="AL27" s="15">
        <f t="shared" si="28"/>
        <v>38</v>
      </c>
      <c r="AM27" s="14">
        <f t="shared" si="28"/>
        <v>28</v>
      </c>
      <c r="AN27" s="17">
        <f t="shared" si="28"/>
        <v>21</v>
      </c>
      <c r="AO27" s="15">
        <f t="shared" si="28"/>
        <v>68</v>
      </c>
      <c r="AP27" s="64">
        <f t="shared" ref="AP27:AP34" si="29">SUM(AG27:AO27)</f>
        <v>262</v>
      </c>
      <c r="AQ27" s="69">
        <f>SUM((AH26*AH27)+(AI26*AI27)+(AJ26*AJ27)+(AK26*AK27)+(AL26*AL27)+(AM26*AM27)+(AN26*AN27)+(AO26*AO27))/(AH27+AI27+AJ27+AK27+AL27+AM27+AN27+AO27)</f>
        <v>2.6758893280632412</v>
      </c>
      <c r="AR27" s="67">
        <f t="shared" ref="AR27:AR34" si="30">SUM(AQ27/4*100)</f>
        <v>66.897233201581031</v>
      </c>
      <c r="AT27" s="270" t="s">
        <v>37</v>
      </c>
      <c r="AU27" s="59" t="s">
        <v>2</v>
      </c>
      <c r="AV27" s="14">
        <f t="shared" ref="AV27:BD34" si="31">SUM(S27+AG27)</f>
        <v>17</v>
      </c>
      <c r="AW27" s="15">
        <f t="shared" si="31"/>
        <v>4</v>
      </c>
      <c r="AX27" s="14">
        <f t="shared" si="31"/>
        <v>68</v>
      </c>
      <c r="AY27" s="17">
        <f t="shared" si="31"/>
        <v>40</v>
      </c>
      <c r="AZ27" s="17">
        <f t="shared" si="31"/>
        <v>64</v>
      </c>
      <c r="BA27" s="15">
        <f t="shared" si="31"/>
        <v>49</v>
      </c>
      <c r="BB27" s="14">
        <f t="shared" si="31"/>
        <v>47</v>
      </c>
      <c r="BC27" s="17">
        <f t="shared" si="31"/>
        <v>32</v>
      </c>
      <c r="BD27" s="15">
        <f t="shared" si="31"/>
        <v>78</v>
      </c>
      <c r="BE27" s="64">
        <f>SUM(AV27:BD27)</f>
        <v>399</v>
      </c>
      <c r="BF27" s="69">
        <f>SUM((AW26*AW27)+(AX26*AX27)+(AY26*AY27)+(AZ26*AZ27)+(BA26*BA27)+(BB26*BB27)+(BC26*BC27)+(BD26*BD27))/(AW27+AX27+AY27+AZ27+BA27+BB27+BC27+BD27)</f>
        <v>2.4698952879581153</v>
      </c>
      <c r="BG27" s="67">
        <f t="shared" ref="BG27:BG34" si="32">SUM(BF27/4*100)</f>
        <v>61.747382198952884</v>
      </c>
    </row>
    <row r="28" spans="2:59" ht="21" customHeight="1" x14ac:dyDescent="0.2">
      <c r="B28" s="115" t="s">
        <v>76</v>
      </c>
      <c r="C28" s="179">
        <f t="shared" si="23"/>
        <v>411</v>
      </c>
      <c r="D28" s="135">
        <v>7</v>
      </c>
      <c r="E28" s="135">
        <v>12</v>
      </c>
      <c r="F28" s="135">
        <v>3</v>
      </c>
      <c r="G28" s="135">
        <v>3</v>
      </c>
      <c r="H28" s="135">
        <v>17</v>
      </c>
      <c r="I28" s="135">
        <v>34</v>
      </c>
      <c r="J28" s="135">
        <v>87</v>
      </c>
      <c r="K28" s="135">
        <v>50</v>
      </c>
      <c r="L28" s="135">
        <v>198</v>
      </c>
      <c r="M28" s="140">
        <f t="shared" si="22"/>
        <v>335</v>
      </c>
      <c r="N28" s="139">
        <f t="shared" si="24"/>
        <v>82.920792079207914</v>
      </c>
      <c r="O28" s="138">
        <f>SUM((E24*E28)+(F24*F28)+(G24*G28)+(H24*H28)+(I24*I28)+(J24*J28)+(K24*K28)+(L24*L28))/(E28+F28+G28+H28+I28+J28+K28+L28)</f>
        <v>3.3527227722772279</v>
      </c>
      <c r="P28" s="139">
        <f t="shared" si="25"/>
        <v>83.818069306930695</v>
      </c>
      <c r="Q28" s="270"/>
      <c r="R28" s="65" t="s">
        <v>3</v>
      </c>
      <c r="S28" s="18">
        <f t="shared" si="26"/>
        <v>13</v>
      </c>
      <c r="T28" s="19">
        <f t="shared" si="26"/>
        <v>10</v>
      </c>
      <c r="U28" s="18">
        <f t="shared" si="26"/>
        <v>31</v>
      </c>
      <c r="V28" s="37">
        <f t="shared" si="26"/>
        <v>18</v>
      </c>
      <c r="W28" s="37">
        <f t="shared" si="26"/>
        <v>45</v>
      </c>
      <c r="X28" s="19">
        <f t="shared" si="26"/>
        <v>44</v>
      </c>
      <c r="Y28" s="18">
        <f t="shared" si="26"/>
        <v>59</v>
      </c>
      <c r="Z28" s="37">
        <f t="shared" si="26"/>
        <v>21</v>
      </c>
      <c r="AA28" s="19">
        <f t="shared" si="26"/>
        <v>33</v>
      </c>
      <c r="AB28" s="65">
        <f t="shared" si="27"/>
        <v>274</v>
      </c>
      <c r="AC28" s="70">
        <f>SUM((T26*T28)+(U26*U28)+(V26*V28)+(W26*W28)+(X26*X28)+(Y26*Y28)+(Z26*Z28)+(AA26*AA28))/(T28+U28+V28+W28+X28+Y28+Z28+AA28)</f>
        <v>2.4540229885057472</v>
      </c>
      <c r="AD28" s="67">
        <f t="shared" ref="AD28:AD34" si="33">SUM(AC28/4*100)</f>
        <v>61.350574712643677</v>
      </c>
      <c r="AE28" s="270"/>
      <c r="AF28" s="60" t="s">
        <v>3</v>
      </c>
      <c r="AG28" s="18">
        <f t="shared" si="28"/>
        <v>0</v>
      </c>
      <c r="AH28" s="19">
        <f t="shared" si="28"/>
        <v>21</v>
      </c>
      <c r="AI28" s="18">
        <f t="shared" si="28"/>
        <v>50</v>
      </c>
      <c r="AJ28" s="37">
        <f t="shared" si="28"/>
        <v>38</v>
      </c>
      <c r="AK28" s="37">
        <f t="shared" si="28"/>
        <v>32</v>
      </c>
      <c r="AL28" s="19">
        <f t="shared" si="28"/>
        <v>61</v>
      </c>
      <c r="AM28" s="18">
        <f t="shared" si="28"/>
        <v>31</v>
      </c>
      <c r="AN28" s="37">
        <f t="shared" si="28"/>
        <v>13</v>
      </c>
      <c r="AO28" s="19">
        <f t="shared" si="28"/>
        <v>16</v>
      </c>
      <c r="AP28" s="65">
        <f t="shared" si="29"/>
        <v>262</v>
      </c>
      <c r="AQ28" s="70">
        <f>SUM((AH26*AH28)+(AI26*AI28)+(AJ26*AJ28)+(AK26*AK28)+(AL26*AL28)+(AM26*AM28)+(AN26*AN28)+(AO26*AO28))/(AH28+AI28+AJ28+AK28+AL28+AM28+AN28+AO28)</f>
        <v>2.0076335877862594</v>
      </c>
      <c r="AR28" s="67">
        <f t="shared" si="30"/>
        <v>50.190839694656489</v>
      </c>
      <c r="AT28" s="270"/>
      <c r="AU28" s="60" t="s">
        <v>3</v>
      </c>
      <c r="AV28" s="18">
        <f t="shared" si="31"/>
        <v>13</v>
      </c>
      <c r="AW28" s="19">
        <f t="shared" si="31"/>
        <v>31</v>
      </c>
      <c r="AX28" s="18">
        <f t="shared" si="31"/>
        <v>81</v>
      </c>
      <c r="AY28" s="37">
        <f t="shared" si="31"/>
        <v>56</v>
      </c>
      <c r="AZ28" s="37">
        <f t="shared" si="31"/>
        <v>77</v>
      </c>
      <c r="BA28" s="19">
        <f t="shared" si="31"/>
        <v>105</v>
      </c>
      <c r="BB28" s="18">
        <f t="shared" si="31"/>
        <v>90</v>
      </c>
      <c r="BC28" s="37">
        <f t="shared" si="31"/>
        <v>34</v>
      </c>
      <c r="BD28" s="19">
        <f t="shared" si="31"/>
        <v>49</v>
      </c>
      <c r="BE28" s="65">
        <f t="shared" ref="BE28:BE34" si="34">SUM(AV28:BD28)</f>
        <v>536</v>
      </c>
      <c r="BF28" s="70">
        <f>SUM((AW26*AW28)+(AX26*AX28)+(AY26*AY28)+(AZ26*AZ28)+(BA26*BA28)+(BB26*BB28)+(BC26*BC28)+(BD26*BD28))/(AW28+AX28+AY28+AZ28+BA28+BB28+BC28+BD28)</f>
        <v>2.2304015296367115</v>
      </c>
      <c r="BG28" s="67">
        <f t="shared" si="32"/>
        <v>55.760038240917787</v>
      </c>
    </row>
    <row r="29" spans="2:59" ht="21.75" customHeight="1" x14ac:dyDescent="0.2">
      <c r="B29" s="116" t="s">
        <v>77</v>
      </c>
      <c r="C29" s="179">
        <f t="shared" si="23"/>
        <v>274</v>
      </c>
      <c r="D29" s="135">
        <v>4</v>
      </c>
      <c r="E29" s="135">
        <v>5</v>
      </c>
      <c r="F29" s="135">
        <v>7</v>
      </c>
      <c r="G29" s="135">
        <v>3</v>
      </c>
      <c r="H29" s="135">
        <v>12</v>
      </c>
      <c r="I29" s="135">
        <v>13</v>
      </c>
      <c r="J29" s="135">
        <v>40</v>
      </c>
      <c r="K29" s="135">
        <v>68</v>
      </c>
      <c r="L29" s="135">
        <v>122</v>
      </c>
      <c r="M29" s="140">
        <f t="shared" si="22"/>
        <v>230</v>
      </c>
      <c r="N29" s="139">
        <f t="shared" si="24"/>
        <v>85.18518518518519</v>
      </c>
      <c r="O29" s="138">
        <f>SUM((E24*E29)+(F24*F29)+(G24*G29)+(H24*H29)+(I24*I29)+(J24*J29)+(K24*K29)+(L24*L29))/(E29+F29+G29+H29+I29+J29+K29+L29)</f>
        <v>3.3851851851851853</v>
      </c>
      <c r="P29" s="139">
        <f t="shared" si="25"/>
        <v>84.629629629629633</v>
      </c>
      <c r="Q29" s="270"/>
      <c r="R29" s="107" t="s">
        <v>4</v>
      </c>
      <c r="S29" s="24">
        <f t="shared" si="26"/>
        <v>4</v>
      </c>
      <c r="T29" s="25">
        <f t="shared" si="26"/>
        <v>11</v>
      </c>
      <c r="U29" s="24">
        <f t="shared" si="26"/>
        <v>18</v>
      </c>
      <c r="V29" s="26">
        <f t="shared" si="26"/>
        <v>16</v>
      </c>
      <c r="W29" s="26">
        <f t="shared" si="26"/>
        <v>15</v>
      </c>
      <c r="X29" s="25">
        <f t="shared" si="26"/>
        <v>14</v>
      </c>
      <c r="Y29" s="24">
        <f t="shared" si="26"/>
        <v>12</v>
      </c>
      <c r="Z29" s="26">
        <f t="shared" si="26"/>
        <v>24</v>
      </c>
      <c r="AA29" s="25">
        <f t="shared" si="26"/>
        <v>23</v>
      </c>
      <c r="AB29" s="97">
        <f t="shared" si="27"/>
        <v>137</v>
      </c>
      <c r="AC29" s="70">
        <f>SUM((T26*T29)+(U26*U29)+(V26*V29)+(W26*W29)+(X26*X29)+(Y26*Y29)+(Z26*Z29)+(AA26*AA29))/(T29+U29+V29+W29+X29+Y29+Z29+AA29)</f>
        <v>2.3984962406015038</v>
      </c>
      <c r="AD29" s="67">
        <f t="shared" si="33"/>
        <v>59.962406015037594</v>
      </c>
      <c r="AE29" s="270"/>
      <c r="AF29" s="61" t="s">
        <v>4</v>
      </c>
      <c r="AG29" s="24">
        <f t="shared" si="28"/>
        <v>3</v>
      </c>
      <c r="AH29" s="25">
        <f t="shared" si="28"/>
        <v>5</v>
      </c>
      <c r="AI29" s="24">
        <f t="shared" si="28"/>
        <v>18</v>
      </c>
      <c r="AJ29" s="26">
        <f t="shared" si="28"/>
        <v>18</v>
      </c>
      <c r="AK29" s="26">
        <f t="shared" si="28"/>
        <v>22</v>
      </c>
      <c r="AL29" s="25">
        <f t="shared" si="28"/>
        <v>20</v>
      </c>
      <c r="AM29" s="24">
        <f t="shared" si="28"/>
        <v>19</v>
      </c>
      <c r="AN29" s="26">
        <f t="shared" si="28"/>
        <v>13</v>
      </c>
      <c r="AO29" s="25">
        <f t="shared" si="28"/>
        <v>13</v>
      </c>
      <c r="AP29" s="97">
        <f t="shared" si="29"/>
        <v>131</v>
      </c>
      <c r="AQ29" s="70">
        <f>SUM((AH26*AH29)+(AI26*AI29)+(AJ26*AJ29)+(AK26*AK29)+(AL26*AL29)+(AM26*AM29)+(AN26*AN29)+(AO26*AO29))/(AH29+AI29+AJ29+AK29+AL29+AM29+AN29+AO29)</f>
        <v>2.29296875</v>
      </c>
      <c r="AR29" s="67">
        <f t="shared" si="30"/>
        <v>57.32421875</v>
      </c>
      <c r="AT29" s="270"/>
      <c r="AU29" s="61" t="s">
        <v>4</v>
      </c>
      <c r="AV29" s="24">
        <f t="shared" si="31"/>
        <v>7</v>
      </c>
      <c r="AW29" s="25">
        <f t="shared" si="31"/>
        <v>16</v>
      </c>
      <c r="AX29" s="24">
        <f t="shared" si="31"/>
        <v>36</v>
      </c>
      <c r="AY29" s="26">
        <f t="shared" si="31"/>
        <v>34</v>
      </c>
      <c r="AZ29" s="26">
        <f t="shared" si="31"/>
        <v>37</v>
      </c>
      <c r="BA29" s="25">
        <f t="shared" si="31"/>
        <v>34</v>
      </c>
      <c r="BB29" s="24">
        <f t="shared" si="31"/>
        <v>31</v>
      </c>
      <c r="BC29" s="26">
        <f t="shared" si="31"/>
        <v>37</v>
      </c>
      <c r="BD29" s="25">
        <f t="shared" si="31"/>
        <v>36</v>
      </c>
      <c r="BE29" s="51">
        <f t="shared" si="34"/>
        <v>268</v>
      </c>
      <c r="BF29" s="70">
        <f>SUM((AW26*AW29)+(AX26*AX29)+(AY26*AY29)+(AZ26*AZ29)+(BA26*BA29)+(BB26*BB29)+(BC26*BC29)+(BD26*BD29))/(AW29+AX29+AY29+AZ29+BA29+BB29+BC29+BD29)</f>
        <v>2.3467432950191571</v>
      </c>
      <c r="BG29" s="67">
        <f t="shared" si="32"/>
        <v>58.668582375478927</v>
      </c>
    </row>
    <row r="30" spans="2:59" ht="21" customHeight="1" x14ac:dyDescent="0.2">
      <c r="B30" s="116" t="s">
        <v>78</v>
      </c>
      <c r="C30" s="179">
        <f t="shared" si="23"/>
        <v>274</v>
      </c>
      <c r="D30" s="135">
        <v>14</v>
      </c>
      <c r="E30" s="135">
        <v>5</v>
      </c>
      <c r="F30" s="135">
        <v>14</v>
      </c>
      <c r="G30" s="135">
        <v>1</v>
      </c>
      <c r="H30" s="135">
        <v>6</v>
      </c>
      <c r="I30" s="135">
        <v>26</v>
      </c>
      <c r="J30" s="135">
        <v>53</v>
      </c>
      <c r="K30" s="135">
        <v>28</v>
      </c>
      <c r="L30" s="135">
        <v>127</v>
      </c>
      <c r="M30" s="140">
        <f t="shared" si="22"/>
        <v>208</v>
      </c>
      <c r="N30" s="139">
        <f t="shared" si="24"/>
        <v>80</v>
      </c>
      <c r="O30" s="138">
        <f>SUM((E24*E30)+(F24*F30)+(G24*G30)+(H24*H30)+(I24*I30)+(J24*J30)+(K24*K30)+(L24*L30))/(E30+F30+G30+H30+I30+J30+K30+L30)</f>
        <v>3.2980769230769229</v>
      </c>
      <c r="P30" s="139">
        <f t="shared" si="25"/>
        <v>82.451923076923066</v>
      </c>
      <c r="Q30" s="270"/>
      <c r="R30" s="105" t="s">
        <v>22</v>
      </c>
      <c r="S30" s="152">
        <f t="shared" si="26"/>
        <v>7</v>
      </c>
      <c r="T30" s="57">
        <f t="shared" si="26"/>
        <v>12</v>
      </c>
      <c r="U30" s="98">
        <f t="shared" si="26"/>
        <v>3</v>
      </c>
      <c r="V30" s="58">
        <f t="shared" si="26"/>
        <v>3</v>
      </c>
      <c r="W30" s="58">
        <f t="shared" si="26"/>
        <v>17</v>
      </c>
      <c r="X30" s="57">
        <f t="shared" si="26"/>
        <v>34</v>
      </c>
      <c r="Y30" s="98">
        <f t="shared" si="26"/>
        <v>87</v>
      </c>
      <c r="Z30" s="58">
        <f t="shared" si="26"/>
        <v>50</v>
      </c>
      <c r="AA30" s="57">
        <f t="shared" si="26"/>
        <v>198</v>
      </c>
      <c r="AB30" s="101">
        <f t="shared" si="27"/>
        <v>411</v>
      </c>
      <c r="AC30" s="92">
        <f>SUM((T26*T30)+(U26*U30)+(V26*V30)+(W26*W30)+(X26*X30)+(Y26*Y30)+(Z26*Z30)+(AA26*AA30))/(T30+U30+V30+W30+X30+Y30+Z30+AA30)</f>
        <v>3.3527227722772279</v>
      </c>
      <c r="AD30" s="67">
        <f t="shared" si="33"/>
        <v>83.818069306930695</v>
      </c>
      <c r="AE30" s="270"/>
      <c r="AF30" s="100" t="s">
        <v>22</v>
      </c>
      <c r="AG30" s="152">
        <f t="shared" si="28"/>
        <v>2</v>
      </c>
      <c r="AH30" s="57">
        <f t="shared" si="28"/>
        <v>0</v>
      </c>
      <c r="AI30" s="98">
        <f t="shared" si="28"/>
        <v>0</v>
      </c>
      <c r="AJ30" s="58">
        <f t="shared" si="28"/>
        <v>0</v>
      </c>
      <c r="AK30" s="58">
        <f t="shared" si="28"/>
        <v>7</v>
      </c>
      <c r="AL30" s="57">
        <f t="shared" si="28"/>
        <v>33</v>
      </c>
      <c r="AM30" s="98">
        <f t="shared" si="28"/>
        <v>72</v>
      </c>
      <c r="AN30" s="58">
        <f t="shared" si="28"/>
        <v>52</v>
      </c>
      <c r="AO30" s="57">
        <f t="shared" si="28"/>
        <v>227</v>
      </c>
      <c r="AP30" s="101">
        <f t="shared" si="29"/>
        <v>393</v>
      </c>
      <c r="AQ30" s="92">
        <f>SUM((AH26*AH30)+(AI26*AI30)+(AJ26*AJ30)+(AK26*AK30)+(AL26*AL30)+(AM26*AM30)+(AN26*AN30)+(AO26*AO30))/(AH30+AI30+AJ30+AK30+AL30+AM30+AN30+AO30)</f>
        <v>3.5869565217391304</v>
      </c>
      <c r="AR30" s="67">
        <f t="shared" si="30"/>
        <v>89.673913043478265</v>
      </c>
      <c r="AT30" s="270"/>
      <c r="AU30" s="6" t="s">
        <v>22</v>
      </c>
      <c r="AV30" s="52">
        <f t="shared" si="31"/>
        <v>9</v>
      </c>
      <c r="AW30" s="57">
        <f t="shared" si="31"/>
        <v>12</v>
      </c>
      <c r="AX30" s="52">
        <f t="shared" si="31"/>
        <v>3</v>
      </c>
      <c r="AY30" s="58">
        <f t="shared" si="31"/>
        <v>3</v>
      </c>
      <c r="AZ30" s="58">
        <f t="shared" si="31"/>
        <v>24</v>
      </c>
      <c r="BA30" s="57">
        <f t="shared" si="31"/>
        <v>67</v>
      </c>
      <c r="BB30" s="52">
        <f t="shared" si="31"/>
        <v>159</v>
      </c>
      <c r="BC30" s="58">
        <f t="shared" si="31"/>
        <v>102</v>
      </c>
      <c r="BD30" s="57">
        <f t="shared" si="31"/>
        <v>425</v>
      </c>
      <c r="BE30" s="90">
        <f t="shared" si="34"/>
        <v>804</v>
      </c>
      <c r="BF30" s="92">
        <f>SUM((AW26*AW30)+(AX26*AX30)+(AY26*AY30)+(AZ26*AZ30)+(BA26*BA30)+(BB26*BB30)+(BC26*BC30)+(BD26*BD30))/(AW30+AX30+AY30+AZ30+BA30+BB30+BC30+BD30)</f>
        <v>3.4679245283018867</v>
      </c>
      <c r="BG30" s="67">
        <f t="shared" si="32"/>
        <v>86.698113207547166</v>
      </c>
    </row>
    <row r="31" spans="2:59" ht="21" customHeight="1" x14ac:dyDescent="0.2">
      <c r="B31" s="116" t="s">
        <v>79</v>
      </c>
      <c r="C31" s="179">
        <f t="shared" si="23"/>
        <v>137</v>
      </c>
      <c r="D31" s="135">
        <v>8</v>
      </c>
      <c r="E31" s="135">
        <v>0</v>
      </c>
      <c r="F31" s="135">
        <v>15</v>
      </c>
      <c r="G31" s="135">
        <v>0</v>
      </c>
      <c r="H31" s="135">
        <v>4</v>
      </c>
      <c r="I31" s="135">
        <v>7</v>
      </c>
      <c r="J31" s="135">
        <v>29</v>
      </c>
      <c r="K31" s="135">
        <v>16</v>
      </c>
      <c r="L31" s="135">
        <v>58</v>
      </c>
      <c r="M31" s="140">
        <f t="shared" si="22"/>
        <v>103</v>
      </c>
      <c r="N31" s="139">
        <f t="shared" si="24"/>
        <v>79.84496124031007</v>
      </c>
      <c r="O31" s="138">
        <f>SUM((E24*E31)+(F24*F31)+(G24*G31)+(H24*H31)+(I24*I31)+(J24*J31)+(K24*K31)+(L24*L31))/(E31+F31+G31+H31+I31+J31+K31+L31)</f>
        <v>3.2209302325581395</v>
      </c>
      <c r="P31" s="139">
        <f t="shared" si="25"/>
        <v>80.523255813953483</v>
      </c>
      <c r="Q31" s="270"/>
      <c r="R31" s="107" t="s">
        <v>16</v>
      </c>
      <c r="S31" s="24">
        <f t="shared" si="26"/>
        <v>4</v>
      </c>
      <c r="T31" s="25">
        <f t="shared" si="26"/>
        <v>5</v>
      </c>
      <c r="U31" s="24">
        <f t="shared" si="26"/>
        <v>7</v>
      </c>
      <c r="V31" s="26">
        <f t="shared" si="26"/>
        <v>3</v>
      </c>
      <c r="W31" s="26">
        <f t="shared" si="26"/>
        <v>12</v>
      </c>
      <c r="X31" s="25">
        <f t="shared" si="26"/>
        <v>13</v>
      </c>
      <c r="Y31" s="24">
        <f t="shared" si="26"/>
        <v>40</v>
      </c>
      <c r="Z31" s="26">
        <f t="shared" si="26"/>
        <v>68</v>
      </c>
      <c r="AA31" s="25">
        <f t="shared" si="26"/>
        <v>122</v>
      </c>
      <c r="AB31" s="97">
        <f t="shared" si="27"/>
        <v>274</v>
      </c>
      <c r="AC31" s="70">
        <f>SUM((T26*T31)+(U26*U31)+(V26*V31)+(W26*W31)+(X26*X31)+(Y26*Y31)+(Z26*Z31)+(AA26*AA31))/(T31+U31+V31+W31+X31+Y31+Z31+AA31)</f>
        <v>3.3851851851851853</v>
      </c>
      <c r="AD31" s="67">
        <f t="shared" si="33"/>
        <v>84.629629629629633</v>
      </c>
      <c r="AE31" s="270"/>
      <c r="AF31" s="61" t="s">
        <v>16</v>
      </c>
      <c r="AG31" s="24">
        <f t="shared" si="28"/>
        <v>0</v>
      </c>
      <c r="AH31" s="25">
        <f t="shared" si="28"/>
        <v>9</v>
      </c>
      <c r="AI31" s="24">
        <f t="shared" si="28"/>
        <v>20</v>
      </c>
      <c r="AJ31" s="26">
        <f t="shared" si="28"/>
        <v>15</v>
      </c>
      <c r="AK31" s="26">
        <f t="shared" si="28"/>
        <v>25</v>
      </c>
      <c r="AL31" s="25">
        <f t="shared" si="28"/>
        <v>26</v>
      </c>
      <c r="AM31" s="24">
        <f t="shared" si="28"/>
        <v>19</v>
      </c>
      <c r="AN31" s="26">
        <f t="shared" si="28"/>
        <v>12</v>
      </c>
      <c r="AO31" s="25">
        <f t="shared" si="28"/>
        <v>135</v>
      </c>
      <c r="AP31" s="97">
        <f t="shared" si="29"/>
        <v>261</v>
      </c>
      <c r="AQ31" s="70">
        <f>SUM((AH26*AH31)+(AI26*AI31)+(AJ26*AJ31)+(AK26*AK31)+(AL26*AL31)+(AM26*AM31)+(AN26*AN31)+(AO26*AO31))/(AH31+AI31+AJ31+AK31+AL31+AM31+AN31+AO31)</f>
        <v>3.0517241379310347</v>
      </c>
      <c r="AR31" s="67">
        <f t="shared" si="30"/>
        <v>76.293103448275872</v>
      </c>
      <c r="AT31" s="270"/>
      <c r="AU31" s="61" t="s">
        <v>16</v>
      </c>
      <c r="AV31" s="24">
        <f t="shared" si="31"/>
        <v>4</v>
      </c>
      <c r="AW31" s="25">
        <f t="shared" si="31"/>
        <v>14</v>
      </c>
      <c r="AX31" s="24">
        <f t="shared" si="31"/>
        <v>27</v>
      </c>
      <c r="AY31" s="26">
        <f t="shared" si="31"/>
        <v>18</v>
      </c>
      <c r="AZ31" s="26">
        <f t="shared" si="31"/>
        <v>37</v>
      </c>
      <c r="BA31" s="25">
        <f t="shared" si="31"/>
        <v>39</v>
      </c>
      <c r="BB31" s="24">
        <f t="shared" si="31"/>
        <v>59</v>
      </c>
      <c r="BC31" s="26">
        <f t="shared" si="31"/>
        <v>80</v>
      </c>
      <c r="BD31" s="25">
        <f t="shared" si="31"/>
        <v>257</v>
      </c>
      <c r="BE31" s="51">
        <f t="shared" si="34"/>
        <v>535</v>
      </c>
      <c r="BF31" s="70">
        <f>SUM((AW26*AW31)+(AX26*AX31)+(AY26*AY31)+(AZ26*AZ31)+(BA26*BA31)+(BB26*BB31)+(BC26*BC31)+(BD26*BD31))/(AW31+AX31+AY31+AZ31+BA31+BB31+BC31+BD31)</f>
        <v>3.221280602636535</v>
      </c>
      <c r="BG31" s="67">
        <f t="shared" si="32"/>
        <v>80.53201506591337</v>
      </c>
    </row>
    <row r="32" spans="2:59" ht="21" customHeight="1" x14ac:dyDescent="0.2">
      <c r="B32" s="116" t="s">
        <v>80</v>
      </c>
      <c r="C32" s="179">
        <f t="shared" si="23"/>
        <v>411</v>
      </c>
      <c r="D32" s="135">
        <v>34</v>
      </c>
      <c r="E32" s="135">
        <v>14</v>
      </c>
      <c r="F32" s="135">
        <v>85</v>
      </c>
      <c r="G32" s="135">
        <v>27</v>
      </c>
      <c r="H32" s="135">
        <v>38</v>
      </c>
      <c r="I32" s="135">
        <v>30</v>
      </c>
      <c r="J32" s="135">
        <v>40</v>
      </c>
      <c r="K32" s="135">
        <v>35</v>
      </c>
      <c r="L32" s="135">
        <v>108</v>
      </c>
      <c r="M32" s="140">
        <f t="shared" si="22"/>
        <v>183</v>
      </c>
      <c r="N32" s="139">
        <f t="shared" si="24"/>
        <v>48.54111405835544</v>
      </c>
      <c r="O32" s="138">
        <f>SUM((E24*E32)+(F24*F32)+(G24*G32)+(H24*H32)+(I24*I32)+(J24*J32)+(K24*K32)+(L24*L32))/(E32+F32+G32+H32+I32+J32+K32+L32)</f>
        <v>2.522546419098143</v>
      </c>
      <c r="P32" s="139">
        <f t="shared" si="25"/>
        <v>63.063660477453574</v>
      </c>
      <c r="Q32" s="270"/>
      <c r="R32" s="107" t="s">
        <v>5</v>
      </c>
      <c r="S32" s="18">
        <f t="shared" si="26"/>
        <v>14</v>
      </c>
      <c r="T32" s="19">
        <f t="shared" si="26"/>
        <v>5</v>
      </c>
      <c r="U32" s="18">
        <f t="shared" si="26"/>
        <v>14</v>
      </c>
      <c r="V32" s="37">
        <f t="shared" si="26"/>
        <v>1</v>
      </c>
      <c r="W32" s="37">
        <f t="shared" si="26"/>
        <v>6</v>
      </c>
      <c r="X32" s="19">
        <f t="shared" si="26"/>
        <v>26</v>
      </c>
      <c r="Y32" s="18">
        <f t="shared" si="26"/>
        <v>53</v>
      </c>
      <c r="Z32" s="37">
        <f t="shared" si="26"/>
        <v>28</v>
      </c>
      <c r="AA32" s="19">
        <f t="shared" si="26"/>
        <v>127</v>
      </c>
      <c r="AB32" s="65">
        <f t="shared" si="27"/>
        <v>274</v>
      </c>
      <c r="AC32" s="70">
        <f>SUM((T26*T32)+(U26*U32)+(V26*V32)+(W26*W32)+(X26*X32)+(Y26*Y32)+(Z26*Z32)+(AA26*AA32))/(T32+U32+V32+W32+X32+Y32+Z32+AA32)</f>
        <v>3.2980769230769229</v>
      </c>
      <c r="AD32" s="67">
        <f t="shared" si="33"/>
        <v>82.451923076923066</v>
      </c>
      <c r="AE32" s="270"/>
      <c r="AF32" s="61" t="s">
        <v>5</v>
      </c>
      <c r="AG32" s="18">
        <f t="shared" si="28"/>
        <v>40</v>
      </c>
      <c r="AH32" s="19">
        <f t="shared" si="28"/>
        <v>0</v>
      </c>
      <c r="AI32" s="18">
        <f t="shared" si="28"/>
        <v>13</v>
      </c>
      <c r="AJ32" s="37">
        <f t="shared" si="28"/>
        <v>0</v>
      </c>
      <c r="AK32" s="37">
        <f t="shared" si="28"/>
        <v>2</v>
      </c>
      <c r="AL32" s="19">
        <f t="shared" si="28"/>
        <v>6</v>
      </c>
      <c r="AM32" s="18">
        <f t="shared" si="28"/>
        <v>10</v>
      </c>
      <c r="AN32" s="37">
        <f t="shared" si="28"/>
        <v>9</v>
      </c>
      <c r="AO32" s="19">
        <f t="shared" si="28"/>
        <v>51</v>
      </c>
      <c r="AP32" s="65">
        <f t="shared" si="29"/>
        <v>131</v>
      </c>
      <c r="AQ32" s="70">
        <f>SUM((AH26*AH32)+(AI26*AI32)+(AJ26*AJ32)+(AK26*AK32)+(AL26*AL32)+(AM26*AM32)+(AN26*AN32)+(AO26*AO32))/(AH32+AI32+AJ32+AK32+AL32+AM32+AN32+AO32)</f>
        <v>3.2692307692307692</v>
      </c>
      <c r="AR32" s="67">
        <f t="shared" si="30"/>
        <v>81.730769230769226</v>
      </c>
      <c r="AT32" s="270"/>
      <c r="AU32" s="61" t="s">
        <v>5</v>
      </c>
      <c r="AV32" s="18">
        <f t="shared" si="31"/>
        <v>54</v>
      </c>
      <c r="AW32" s="19">
        <f t="shared" si="31"/>
        <v>5</v>
      </c>
      <c r="AX32" s="18">
        <f t="shared" si="31"/>
        <v>27</v>
      </c>
      <c r="AY32" s="37">
        <f t="shared" si="31"/>
        <v>1</v>
      </c>
      <c r="AZ32" s="37">
        <f t="shared" si="31"/>
        <v>8</v>
      </c>
      <c r="BA32" s="19">
        <f t="shared" si="31"/>
        <v>32</v>
      </c>
      <c r="BB32" s="18">
        <f t="shared" si="31"/>
        <v>63</v>
      </c>
      <c r="BC32" s="37">
        <f t="shared" si="31"/>
        <v>37</v>
      </c>
      <c r="BD32" s="19">
        <f t="shared" si="31"/>
        <v>178</v>
      </c>
      <c r="BE32" s="65">
        <f t="shared" si="34"/>
        <v>405</v>
      </c>
      <c r="BF32" s="70">
        <f>SUM((AW26*AW32)+(AX26*AX32)+(AY26*AY32)+(AZ26*AZ32)+(BA26*BA32)+(BB26*BB32)+(BC26*BC32)+(BD26*BD32))/(AW32+AX32+AY32+AZ32+BA32+BB32+BC32+BD32)</f>
        <v>3.2905982905982905</v>
      </c>
      <c r="BG32" s="67">
        <f t="shared" si="32"/>
        <v>82.26495726495726</v>
      </c>
    </row>
    <row r="33" spans="2:59" ht="21.75" customHeight="1" thickBot="1" x14ac:dyDescent="0.4">
      <c r="B33" s="190" t="s">
        <v>6</v>
      </c>
      <c r="C33" s="184">
        <f t="shared" ref="C33:M33" si="35">SUM(C25:C32)</f>
        <v>2055</v>
      </c>
      <c r="D33" s="184">
        <f t="shared" si="35"/>
        <v>92</v>
      </c>
      <c r="E33" s="184">
        <f t="shared" si="35"/>
        <v>59</v>
      </c>
      <c r="F33" s="184">
        <f t="shared" si="35"/>
        <v>215</v>
      </c>
      <c r="G33" s="184">
        <f t="shared" si="35"/>
        <v>81</v>
      </c>
      <c r="H33" s="184">
        <f t="shared" si="35"/>
        <v>158</v>
      </c>
      <c r="I33" s="184">
        <f t="shared" si="35"/>
        <v>179</v>
      </c>
      <c r="J33" s="184">
        <f t="shared" si="35"/>
        <v>339</v>
      </c>
      <c r="K33" s="184">
        <f t="shared" si="35"/>
        <v>253</v>
      </c>
      <c r="L33" s="184">
        <f t="shared" si="35"/>
        <v>679</v>
      </c>
      <c r="M33" s="185">
        <f t="shared" si="35"/>
        <v>1271</v>
      </c>
      <c r="N33" s="142">
        <f>SUM((M33/((C33)-(D33))*100))</f>
        <v>64.747834946510437</v>
      </c>
      <c r="O33" s="141">
        <f>SUM((E24*E33)+(F24*F33)+(G24*G33)+(H24*H33)+(I24*I33)+(J24*J33)+(K24*K33)+(L24*L33))/(E33+F33+G33+H33+I33+J33+K33+L33)</f>
        <v>2.9131431482424861</v>
      </c>
      <c r="P33" s="142">
        <f>SUM(O33/4*100)</f>
        <v>72.828578706062146</v>
      </c>
      <c r="Q33" s="270"/>
      <c r="R33" s="104" t="s">
        <v>23</v>
      </c>
      <c r="S33" s="18">
        <f t="shared" si="26"/>
        <v>8</v>
      </c>
      <c r="T33" s="19">
        <f t="shared" si="26"/>
        <v>0</v>
      </c>
      <c r="U33" s="18">
        <f t="shared" si="26"/>
        <v>15</v>
      </c>
      <c r="V33" s="37">
        <f t="shared" si="26"/>
        <v>0</v>
      </c>
      <c r="W33" s="37">
        <f t="shared" si="26"/>
        <v>4</v>
      </c>
      <c r="X33" s="19">
        <f t="shared" si="26"/>
        <v>7</v>
      </c>
      <c r="Y33" s="18">
        <f t="shared" si="26"/>
        <v>29</v>
      </c>
      <c r="Z33" s="37">
        <f t="shared" si="26"/>
        <v>16</v>
      </c>
      <c r="AA33" s="19">
        <f t="shared" si="26"/>
        <v>58</v>
      </c>
      <c r="AB33" s="65">
        <f t="shared" si="27"/>
        <v>137</v>
      </c>
      <c r="AC33" s="70">
        <f>SUM((T26*T33)+(U26*U33)+(V26*V33)+(W26*W33)+(X26*X33)+(Y26*Y33)+(Z26*Z33)+(AA26*AA33))/(T33+U33+V33+W33+X33+Y33+Z33+AA33)</f>
        <v>3.2209302325581395</v>
      </c>
      <c r="AD33" s="67">
        <f t="shared" si="33"/>
        <v>80.523255813953483</v>
      </c>
      <c r="AE33" s="270"/>
      <c r="AF33" s="99" t="s">
        <v>23</v>
      </c>
      <c r="AG33" s="18">
        <f t="shared" si="28"/>
        <v>3</v>
      </c>
      <c r="AH33" s="19">
        <f t="shared" si="28"/>
        <v>2</v>
      </c>
      <c r="AI33" s="18">
        <f t="shared" si="28"/>
        <v>17</v>
      </c>
      <c r="AJ33" s="37">
        <f t="shared" si="28"/>
        <v>19</v>
      </c>
      <c r="AK33" s="37">
        <f t="shared" si="28"/>
        <v>21</v>
      </c>
      <c r="AL33" s="19">
        <f t="shared" si="28"/>
        <v>19</v>
      </c>
      <c r="AM33" s="18">
        <f t="shared" si="28"/>
        <v>40</v>
      </c>
      <c r="AN33" s="37">
        <f t="shared" si="28"/>
        <v>49</v>
      </c>
      <c r="AO33" s="19">
        <f t="shared" si="28"/>
        <v>92</v>
      </c>
      <c r="AP33" s="65">
        <f t="shared" si="29"/>
        <v>262</v>
      </c>
      <c r="AQ33" s="70">
        <f>SUM((AH26*AH33)+(AI26*AI33)+(AJ26*AJ33)+(AK26*AK33)+(AL26*AL33)+(AM26*AM33)+(AN26*AN33)+(AO26*AO33))/(AH33+AI33+AJ33+AK33+AL33+AM33+AN33+AO33)</f>
        <v>3.0675675675675675</v>
      </c>
      <c r="AR33" s="67">
        <f t="shared" si="30"/>
        <v>76.689189189189193</v>
      </c>
      <c r="AT33" s="270"/>
      <c r="AU33" s="62" t="s">
        <v>23</v>
      </c>
      <c r="AV33" s="18">
        <f t="shared" si="31"/>
        <v>11</v>
      </c>
      <c r="AW33" s="19">
        <f t="shared" si="31"/>
        <v>2</v>
      </c>
      <c r="AX33" s="18">
        <f t="shared" si="31"/>
        <v>32</v>
      </c>
      <c r="AY33" s="37">
        <f t="shared" si="31"/>
        <v>19</v>
      </c>
      <c r="AZ33" s="37">
        <f t="shared" si="31"/>
        <v>25</v>
      </c>
      <c r="BA33" s="19">
        <f t="shared" si="31"/>
        <v>26</v>
      </c>
      <c r="BB33" s="18">
        <f t="shared" si="31"/>
        <v>69</v>
      </c>
      <c r="BC33" s="37">
        <f t="shared" si="31"/>
        <v>65</v>
      </c>
      <c r="BD33" s="19">
        <f t="shared" si="31"/>
        <v>150</v>
      </c>
      <c r="BE33" s="65">
        <f t="shared" si="34"/>
        <v>399</v>
      </c>
      <c r="BF33" s="70">
        <f>SUM((AW26*AW33)+(AX26*AX33)+(AY26*AY33)+(AZ26*AZ33)+(BA26*BA33)+(BB26*BB33)+(BC26*BC33)+(BD26*BD33))/(AW33+AX33+AY33+AZ33+BA33+BB33+BC33+BD33)</f>
        <v>3.1185567010309279</v>
      </c>
      <c r="BG33" s="67">
        <f t="shared" si="32"/>
        <v>77.963917525773198</v>
      </c>
    </row>
    <row r="34" spans="2:59" ht="21" customHeight="1" thickBot="1" x14ac:dyDescent="0.25">
      <c r="B34" s="251" t="s">
        <v>45</v>
      </c>
      <c r="C34" s="253" t="s">
        <v>46</v>
      </c>
      <c r="D34" s="255" t="s">
        <v>66</v>
      </c>
      <c r="E34" s="256"/>
      <c r="F34" s="256"/>
      <c r="G34" s="256"/>
      <c r="H34" s="256"/>
      <c r="I34" s="256"/>
      <c r="J34" s="256"/>
      <c r="K34" s="256"/>
      <c r="L34" s="257"/>
      <c r="M34" s="258" t="s">
        <v>63</v>
      </c>
      <c r="N34" s="260" t="s">
        <v>64</v>
      </c>
      <c r="O34" s="262" t="s">
        <v>47</v>
      </c>
      <c r="P34" s="264" t="s">
        <v>30</v>
      </c>
      <c r="Q34" s="270"/>
      <c r="R34" s="104" t="s">
        <v>11</v>
      </c>
      <c r="S34" s="87">
        <f t="shared" si="26"/>
        <v>34</v>
      </c>
      <c r="T34" s="88">
        <f t="shared" si="26"/>
        <v>14</v>
      </c>
      <c r="U34" s="87">
        <f t="shared" si="26"/>
        <v>85</v>
      </c>
      <c r="V34" s="89">
        <f t="shared" si="26"/>
        <v>27</v>
      </c>
      <c r="W34" s="89">
        <f t="shared" si="26"/>
        <v>38</v>
      </c>
      <c r="X34" s="88">
        <f t="shared" si="26"/>
        <v>30</v>
      </c>
      <c r="Y34" s="87">
        <f t="shared" si="26"/>
        <v>40</v>
      </c>
      <c r="Z34" s="89">
        <f t="shared" si="26"/>
        <v>35</v>
      </c>
      <c r="AA34" s="88">
        <f t="shared" si="26"/>
        <v>108</v>
      </c>
      <c r="AB34" s="91">
        <f t="shared" si="27"/>
        <v>411</v>
      </c>
      <c r="AC34" s="93">
        <f>SUM((T26*T34)+(U26*U34)+(V26*V34)+(W26*W34)+(X26*X34)+(Y26*Y34)+(Z26*Z34)+(AA26*AA34))/(T34+U34+V34+W34+X34+Y34+Z34+AA34)</f>
        <v>2.522546419098143</v>
      </c>
      <c r="AD34" s="71">
        <f t="shared" si="33"/>
        <v>63.063660477453574</v>
      </c>
      <c r="AE34" s="270"/>
      <c r="AF34" s="99" t="s">
        <v>11</v>
      </c>
      <c r="AG34" s="87">
        <f t="shared" si="28"/>
        <v>12</v>
      </c>
      <c r="AH34" s="88">
        <f t="shared" si="28"/>
        <v>17</v>
      </c>
      <c r="AI34" s="87">
        <f t="shared" si="28"/>
        <v>32</v>
      </c>
      <c r="AJ34" s="89">
        <f t="shared" si="28"/>
        <v>13</v>
      </c>
      <c r="AK34" s="89">
        <f t="shared" si="28"/>
        <v>47</v>
      </c>
      <c r="AL34" s="88">
        <f t="shared" si="28"/>
        <v>52</v>
      </c>
      <c r="AM34" s="87">
        <f t="shared" si="28"/>
        <v>33</v>
      </c>
      <c r="AN34" s="89">
        <f t="shared" si="28"/>
        <v>25</v>
      </c>
      <c r="AO34" s="88">
        <f t="shared" si="28"/>
        <v>31</v>
      </c>
      <c r="AP34" s="91">
        <f t="shared" si="29"/>
        <v>262</v>
      </c>
      <c r="AQ34" s="93">
        <f>SUM((AH26*AH34)+(AI26*AI34)+(AJ26*AJ34)+(AK26*AK34)+(AL26*AL34)+(AM26*AM34)+(AN26*AN34)+(AO26*AO34))/(AH34+AI34+AJ34+AK34+AL34+AM34+AN34+AO34)</f>
        <v>2.3439999999999999</v>
      </c>
      <c r="AR34" s="71">
        <f t="shared" si="30"/>
        <v>58.599999999999994</v>
      </c>
      <c r="AT34" s="270"/>
      <c r="AU34" s="62" t="s">
        <v>11</v>
      </c>
      <c r="AV34" s="87">
        <f t="shared" si="31"/>
        <v>46</v>
      </c>
      <c r="AW34" s="88">
        <f t="shared" si="31"/>
        <v>31</v>
      </c>
      <c r="AX34" s="87">
        <f t="shared" si="31"/>
        <v>117</v>
      </c>
      <c r="AY34" s="89">
        <f t="shared" si="31"/>
        <v>40</v>
      </c>
      <c r="AZ34" s="89">
        <f t="shared" si="31"/>
        <v>85</v>
      </c>
      <c r="BA34" s="88">
        <f t="shared" si="31"/>
        <v>82</v>
      </c>
      <c r="BB34" s="87">
        <f t="shared" si="31"/>
        <v>73</v>
      </c>
      <c r="BC34" s="89">
        <f t="shared" si="31"/>
        <v>60</v>
      </c>
      <c r="BD34" s="88">
        <f t="shared" si="31"/>
        <v>139</v>
      </c>
      <c r="BE34" s="91">
        <f t="shared" si="34"/>
        <v>673</v>
      </c>
      <c r="BF34" s="93">
        <f>SUM((AW26*AW34)+(AX26*AX34)+(AY26*AY34)+(AZ26*AZ34)+(BA26*BA34)+(BB26*BB34)+(BC26*BC34)+(BD26*BD34))/(AW34+AX34+AY34+AZ34+BA34+BB34+BC34+BD34)</f>
        <v>2.4513556618819776</v>
      </c>
      <c r="BG34" s="71">
        <f t="shared" si="32"/>
        <v>61.283891547049443</v>
      </c>
    </row>
    <row r="35" spans="2:59" ht="21" customHeight="1" x14ac:dyDescent="0.2">
      <c r="B35" s="252"/>
      <c r="C35" s="254"/>
      <c r="D35" s="113" t="s">
        <v>9</v>
      </c>
      <c r="E35" s="179">
        <v>0</v>
      </c>
      <c r="F35" s="179">
        <v>1</v>
      </c>
      <c r="G35" s="179">
        <v>1.5</v>
      </c>
      <c r="H35" s="179">
        <v>2</v>
      </c>
      <c r="I35" s="179">
        <v>2.5</v>
      </c>
      <c r="J35" s="179">
        <v>3</v>
      </c>
      <c r="K35" s="179">
        <v>3.5</v>
      </c>
      <c r="L35" s="179">
        <v>4</v>
      </c>
      <c r="M35" s="259"/>
      <c r="N35" s="261"/>
      <c r="O35" s="263"/>
      <c r="P35" s="265"/>
      <c r="Q35" s="270"/>
      <c r="R35" s="407" t="s">
        <v>6</v>
      </c>
      <c r="S35" s="20">
        <f t="shared" ref="S35:AB35" si="36">SUM(S27:S34)</f>
        <v>92</v>
      </c>
      <c r="T35" s="21">
        <f t="shared" si="36"/>
        <v>59</v>
      </c>
      <c r="U35" s="20">
        <f t="shared" si="36"/>
        <v>215</v>
      </c>
      <c r="V35" s="22">
        <f t="shared" si="36"/>
        <v>81</v>
      </c>
      <c r="W35" s="22">
        <f t="shared" si="36"/>
        <v>158</v>
      </c>
      <c r="X35" s="21">
        <f t="shared" si="36"/>
        <v>179</v>
      </c>
      <c r="Y35" s="20">
        <f t="shared" si="36"/>
        <v>339</v>
      </c>
      <c r="Z35" s="22">
        <f t="shared" si="36"/>
        <v>253</v>
      </c>
      <c r="AA35" s="21">
        <f t="shared" si="36"/>
        <v>679</v>
      </c>
      <c r="AB35" s="380">
        <f t="shared" si="36"/>
        <v>2055</v>
      </c>
      <c r="AC35" s="341">
        <f>SUM((T26*T35)+(U26*U35)+(V26*V35)+(W26*W35)+(X26*X35)+(Y26*Y35)+(Z26*Z35)+(AA26*AA35))/(T35+U35+V35+W35+X35+Y35+Z35+AA35)</f>
        <v>2.9131431482424861</v>
      </c>
      <c r="AD35" s="392">
        <f>SUM(AC35/4*100)</f>
        <v>72.828578706062146</v>
      </c>
      <c r="AE35" s="270"/>
      <c r="AF35" s="272" t="s">
        <v>6</v>
      </c>
      <c r="AG35" s="20">
        <f t="shared" ref="AG35:AP35" si="37">SUM(AG27:AG34)</f>
        <v>69</v>
      </c>
      <c r="AH35" s="21">
        <f t="shared" si="37"/>
        <v>56</v>
      </c>
      <c r="AI35" s="20">
        <f t="shared" si="37"/>
        <v>176</v>
      </c>
      <c r="AJ35" s="22">
        <f t="shared" si="37"/>
        <v>130</v>
      </c>
      <c r="AK35" s="22">
        <f t="shared" si="37"/>
        <v>199</v>
      </c>
      <c r="AL35" s="21">
        <f t="shared" si="37"/>
        <v>255</v>
      </c>
      <c r="AM35" s="20">
        <f t="shared" si="37"/>
        <v>252</v>
      </c>
      <c r="AN35" s="22">
        <f t="shared" si="37"/>
        <v>194</v>
      </c>
      <c r="AO35" s="21">
        <f t="shared" si="37"/>
        <v>633</v>
      </c>
      <c r="AP35" s="380">
        <f t="shared" si="37"/>
        <v>1964</v>
      </c>
      <c r="AQ35" s="341">
        <f>SUM((AH26*AH35)+(AI26*AI35)+(AJ26*AJ35)+(AK26*AK35)+(AL26*AL35)+(AM26*AM35)+(AN26*AN35)+(AO26*AO35))/(AH35+AI35+AJ35+AK35+AL35+AM35+AN35+AO35)</f>
        <v>2.8356200527704485</v>
      </c>
      <c r="AR35" s="392">
        <f>SUM(AQ35/4*100)</f>
        <v>70.890501319261219</v>
      </c>
      <c r="AT35" s="270"/>
      <c r="AU35" s="272" t="s">
        <v>6</v>
      </c>
      <c r="AV35" s="20">
        <f t="shared" ref="AV35:BE35" si="38">SUM(AV27:AV34)</f>
        <v>161</v>
      </c>
      <c r="AW35" s="21">
        <f t="shared" si="38"/>
        <v>115</v>
      </c>
      <c r="AX35" s="20">
        <f t="shared" si="38"/>
        <v>391</v>
      </c>
      <c r="AY35" s="22">
        <f t="shared" si="38"/>
        <v>211</v>
      </c>
      <c r="AZ35" s="22">
        <f t="shared" si="38"/>
        <v>357</v>
      </c>
      <c r="BA35" s="21">
        <f t="shared" si="38"/>
        <v>434</v>
      </c>
      <c r="BB35" s="20">
        <f t="shared" si="38"/>
        <v>591</v>
      </c>
      <c r="BC35" s="22">
        <f t="shared" si="38"/>
        <v>447</v>
      </c>
      <c r="BD35" s="21">
        <f t="shared" si="38"/>
        <v>1312</v>
      </c>
      <c r="BE35" s="380">
        <f t="shared" si="38"/>
        <v>4019</v>
      </c>
      <c r="BF35" s="341">
        <f>SUM((AW26*AW35)+(AX26*AX35)+(AY26*AY35)+(AZ26*AZ35)+(BA26*BA35)+(BB26*BB35)+(BC26*BC35)+(BD26*BD35))/(AW35+AX35+AY35+AZ35+BA35+BB35+BC35+BD35)</f>
        <v>2.8750648004147226</v>
      </c>
      <c r="BG35" s="392">
        <f>SUM(BF35/4*100)</f>
        <v>71.876620010368057</v>
      </c>
    </row>
    <row r="36" spans="2:59" ht="21" customHeight="1" x14ac:dyDescent="0.2">
      <c r="B36" s="115" t="s">
        <v>73</v>
      </c>
      <c r="C36" s="179">
        <f t="shared" ref="C36:C43" si="39">SUM(D36:L36)</f>
        <v>262</v>
      </c>
      <c r="D36" s="135">
        <v>9</v>
      </c>
      <c r="E36" s="135">
        <v>2</v>
      </c>
      <c r="F36" s="135">
        <v>26</v>
      </c>
      <c r="G36" s="135">
        <v>27</v>
      </c>
      <c r="H36" s="135">
        <v>43</v>
      </c>
      <c r="I36" s="135">
        <v>38</v>
      </c>
      <c r="J36" s="135">
        <v>28</v>
      </c>
      <c r="K36" s="135">
        <v>21</v>
      </c>
      <c r="L36" s="135">
        <v>68</v>
      </c>
      <c r="M36" s="140">
        <f t="shared" ref="M36:M43" si="40">SUM(J36+K36+L36)</f>
        <v>117</v>
      </c>
      <c r="N36" s="192">
        <f>SUM(M36/(E36+F36+G36+H36+I36+J36+K36+L36)*100)</f>
        <v>46.245059288537547</v>
      </c>
      <c r="O36" s="194">
        <f>SUM((E35*E36)+(F35*F36)+(G35*G36)+(H35*H36)+(I35*I36)+(J35*J36)+(K35*K36)+(L35*L36))/(E36+F36+G36+H36+I36+J36+K36+L36)</f>
        <v>2.6758893280632412</v>
      </c>
      <c r="P36" s="139">
        <f>SUM(O36/4*100)</f>
        <v>66.897233201581031</v>
      </c>
      <c r="Q36" s="270"/>
      <c r="R36" s="400"/>
      <c r="S36" s="277">
        <f>SUM(S35+T35)</f>
        <v>151</v>
      </c>
      <c r="T36" s="279"/>
      <c r="U36" s="277">
        <f>SUM(U35+V35+W35+X35)</f>
        <v>633</v>
      </c>
      <c r="V36" s="278"/>
      <c r="W36" s="278"/>
      <c r="X36" s="279"/>
      <c r="Y36" s="277">
        <f>SUM(Y35+Z35+AA35)</f>
        <v>1271</v>
      </c>
      <c r="Z36" s="278"/>
      <c r="AA36" s="279"/>
      <c r="AB36" s="381"/>
      <c r="AC36" s="343"/>
      <c r="AD36" s="384"/>
      <c r="AE36" s="270"/>
      <c r="AF36" s="273"/>
      <c r="AG36" s="277">
        <f>SUM(AG35+AH35)</f>
        <v>125</v>
      </c>
      <c r="AH36" s="279"/>
      <c r="AI36" s="277">
        <f>SUM(AI35+AJ35+AK35+AL35)</f>
        <v>760</v>
      </c>
      <c r="AJ36" s="278"/>
      <c r="AK36" s="278"/>
      <c r="AL36" s="279"/>
      <c r="AM36" s="277">
        <f>SUM(AM35+AN35+AO35)</f>
        <v>1079</v>
      </c>
      <c r="AN36" s="278"/>
      <c r="AO36" s="279"/>
      <c r="AP36" s="381"/>
      <c r="AQ36" s="343"/>
      <c r="AR36" s="384"/>
      <c r="AT36" s="270"/>
      <c r="AU36" s="273"/>
      <c r="AV36" s="277">
        <f>SUM(AV35+AW35)</f>
        <v>276</v>
      </c>
      <c r="AW36" s="279"/>
      <c r="AX36" s="277">
        <f>SUM(AX35+AY35+AZ35+BA35)</f>
        <v>1393</v>
      </c>
      <c r="AY36" s="278"/>
      <c r="AZ36" s="278"/>
      <c r="BA36" s="279"/>
      <c r="BB36" s="277">
        <f>SUM(BB35+BC35+BD35)</f>
        <v>2350</v>
      </c>
      <c r="BC36" s="278"/>
      <c r="BD36" s="279"/>
      <c r="BE36" s="381"/>
      <c r="BF36" s="343"/>
      <c r="BG36" s="384"/>
    </row>
    <row r="37" spans="2:59" ht="21" customHeight="1" x14ac:dyDescent="0.2">
      <c r="B37" s="115" t="s">
        <v>74</v>
      </c>
      <c r="C37" s="179">
        <f t="shared" si="39"/>
        <v>262</v>
      </c>
      <c r="D37" s="135">
        <v>0</v>
      </c>
      <c r="E37" s="135">
        <v>21</v>
      </c>
      <c r="F37" s="135">
        <v>50</v>
      </c>
      <c r="G37" s="135">
        <v>38</v>
      </c>
      <c r="H37" s="135">
        <v>32</v>
      </c>
      <c r="I37" s="135">
        <v>61</v>
      </c>
      <c r="J37" s="135">
        <v>31</v>
      </c>
      <c r="K37" s="135">
        <v>13</v>
      </c>
      <c r="L37" s="135">
        <v>16</v>
      </c>
      <c r="M37" s="140">
        <f t="shared" si="40"/>
        <v>60</v>
      </c>
      <c r="N37" s="192">
        <f t="shared" ref="N37:N43" si="41">SUM(M37/(E37+F37+G37+H37+I37+J37+K37+L37)*100)</f>
        <v>22.900763358778626</v>
      </c>
      <c r="O37" s="194">
        <f>SUM((E35*E37)+(F35*F37)+(G35*G37)+(H35*H37)+(I35*I37)+(J35*J37)+(K35*K37)+(L35*L37))/(E37+F37+G37+H37+I37+J37+K37+L37)</f>
        <v>2.0076335877862594</v>
      </c>
      <c r="P37" s="139">
        <f t="shared" ref="P37:P43" si="42">SUM(O37/4*100)</f>
        <v>50.190839694656489</v>
      </c>
      <c r="Q37" s="270"/>
      <c r="R37" s="106" t="s">
        <v>7</v>
      </c>
      <c r="S37" s="48">
        <f>SUM(S35/((AB35)-(S35)))</f>
        <v>4.6867040244523692E-2</v>
      </c>
      <c r="T37" s="49">
        <f>SUM(T35/((AB35)-(S35)))</f>
        <v>3.0056036678553236E-2</v>
      </c>
      <c r="U37" s="48">
        <f>SUM(U35/((AB35)-(S35)))</f>
        <v>0.10952623535404993</v>
      </c>
      <c r="V37" s="38">
        <f>SUM(V35/((AB35)-(S35)))</f>
        <v>4.1263372389200206E-2</v>
      </c>
      <c r="W37" s="38">
        <f>SUM(W35/((AB35)-(S35)))</f>
        <v>8.048904737646459E-2</v>
      </c>
      <c r="X37" s="49">
        <f>SUM(X35/((AB35)-(S35)))</f>
        <v>9.1186958736627605E-2</v>
      </c>
      <c r="Y37" s="48">
        <f>SUM(Y35/((AB35)-(S35)))</f>
        <v>0.17269485481406011</v>
      </c>
      <c r="Z37" s="38">
        <f>SUM(Z35/((AB35)-(S35)))</f>
        <v>0.12888436067244013</v>
      </c>
      <c r="AA37" s="49">
        <f>SUM(AA35/((AB35)-(S35)))</f>
        <v>0.34589913397860417</v>
      </c>
      <c r="AB37" s="282">
        <f>SUM(T38+U38+Y38)</f>
        <v>1</v>
      </c>
      <c r="AC37" s="343" t="e">
        <f>SUM((#REF!*T37)+(#REF!*U37)+(#REF!*V37)+(#REF!*W37)+(#REF!*X37)+(#REF!*Y37)+(#REF!*Z37)+(#REF!*AA37))/(T37+U37+V37+W37+X37+Y37+Z37+AA37)</f>
        <v>#REF!</v>
      </c>
      <c r="AD37" s="384"/>
      <c r="AE37" s="270"/>
      <c r="AF37" s="43" t="s">
        <v>7</v>
      </c>
      <c r="AG37" s="48">
        <f>SUM(AG35/((AP35)-(AG35)))</f>
        <v>3.641160949868074E-2</v>
      </c>
      <c r="AH37" s="49">
        <f>SUM(AH35/((AP35)-(AG35)))</f>
        <v>2.9551451187335091E-2</v>
      </c>
      <c r="AI37" s="48">
        <f>SUM(AI35/((AP35)-(AG35)))</f>
        <v>9.2875989445910287E-2</v>
      </c>
      <c r="AJ37" s="38">
        <f>SUM(AJ35/((AP35)-(AG35)))</f>
        <v>6.860158311345646E-2</v>
      </c>
      <c r="AK37" s="38">
        <f>SUM(AK35/((AP35)-(AG35)))</f>
        <v>0.10501319261213721</v>
      </c>
      <c r="AL37" s="49">
        <f>SUM(AL35/((AP35)-(AG35)))</f>
        <v>0.13456464379947231</v>
      </c>
      <c r="AM37" s="48">
        <f>SUM(AM35/((AP35)-(AG35)))</f>
        <v>0.13298153034300791</v>
      </c>
      <c r="AN37" s="38">
        <f>SUM(AN35/((AP35)-(AG35)))</f>
        <v>0.10237467018469656</v>
      </c>
      <c r="AO37" s="49">
        <f>SUM(AO35/((AP35)-(AG35)))</f>
        <v>0.33403693931398415</v>
      </c>
      <c r="AP37" s="282">
        <f>SUM(AH38+AI38+AM38)</f>
        <v>1</v>
      </c>
      <c r="AQ37" s="343" t="e">
        <f>SUM((#REF!*AH37)+(#REF!*AI37)+(#REF!*AJ37)+(#REF!*AK37)+(#REF!*AL37)+(#REF!*AM37)+(#REF!*AN37)+(#REF!*AO37))/(AH37+AI37+AJ37+AK37+AL37+AM37+AN37+AO37)</f>
        <v>#REF!</v>
      </c>
      <c r="AR37" s="384"/>
      <c r="AT37" s="270"/>
      <c r="AU37" s="43" t="s">
        <v>7</v>
      </c>
      <c r="AV37" s="48">
        <f>SUM(AV35/((BE35)-(AV35)))</f>
        <v>4.173146708138932E-2</v>
      </c>
      <c r="AW37" s="49">
        <f>SUM(AW35/((BE35)-(AV35)))</f>
        <v>2.9808190772420945E-2</v>
      </c>
      <c r="AX37" s="48">
        <f>SUM(AX35/((BE35)-(AV35)))</f>
        <v>0.10134784862623121</v>
      </c>
      <c r="AY37" s="38">
        <f>SUM(AY35/((BE35)-(AV35)))</f>
        <v>5.4691550025920167E-2</v>
      </c>
      <c r="AZ37" s="38">
        <f>SUM(AZ35/((BE35)-(AV35)))</f>
        <v>9.253499222395023E-2</v>
      </c>
      <c r="BA37" s="49">
        <f>SUM(BA35/((BE35)-(AV35)))</f>
        <v>0.11249351995852773</v>
      </c>
      <c r="BB37" s="48">
        <f>SUM(BB35/((BE35)-(AV35)))</f>
        <v>0.15318818040435458</v>
      </c>
      <c r="BC37" s="38">
        <f>SUM(BC35/((BE35)-(AV35)))</f>
        <v>0.11586314152410575</v>
      </c>
      <c r="BD37" s="49">
        <f>SUM(BD35/((BE35)-(AV35)))</f>
        <v>0.34007257646448935</v>
      </c>
      <c r="BE37" s="282">
        <f>SUM(AW38+AX38+BB38)</f>
        <v>1</v>
      </c>
      <c r="BF37" s="343" t="e">
        <f>SUM((#REF!*AW37)+(#REF!*AX37)+(#REF!*AY37)+(#REF!*AZ37)+(#REF!*BA37)+(#REF!*BB37)+(#REF!*BC37)+(#REF!*BD37))/(AW37+AX37+AY37+AZ37+BA37+BB37+BC37+BD37)</f>
        <v>#REF!</v>
      </c>
      <c r="BG37" s="384"/>
    </row>
    <row r="38" spans="2:59" ht="21" customHeight="1" thickBot="1" x14ac:dyDescent="0.25">
      <c r="B38" s="115" t="s">
        <v>75</v>
      </c>
      <c r="C38" s="179">
        <f t="shared" si="39"/>
        <v>131</v>
      </c>
      <c r="D38" s="135">
        <v>3</v>
      </c>
      <c r="E38" s="135">
        <v>5</v>
      </c>
      <c r="F38" s="135">
        <v>18</v>
      </c>
      <c r="G38" s="135">
        <v>18</v>
      </c>
      <c r="H38" s="135">
        <v>22</v>
      </c>
      <c r="I38" s="135">
        <v>20</v>
      </c>
      <c r="J38" s="135">
        <v>19</v>
      </c>
      <c r="K38" s="135">
        <v>13</v>
      </c>
      <c r="L38" s="135">
        <v>13</v>
      </c>
      <c r="M38" s="140">
        <f t="shared" si="40"/>
        <v>45</v>
      </c>
      <c r="N38" s="192">
        <f t="shared" si="41"/>
        <v>35.15625</v>
      </c>
      <c r="O38" s="194">
        <f>SUM((E35*E38)+(F35*F38)+(G35*G38)+(H35*H38)+(I35*I38)+(J35*J38)+(K35*K38)+(L35*L38))/(E38+F38+G38+H38+I38+J38+K38+L38)</f>
        <v>2.29296875</v>
      </c>
      <c r="P38" s="139">
        <f>SUM(O38/4*100)</f>
        <v>57.32421875</v>
      </c>
      <c r="Q38" s="271"/>
      <c r="R38" s="121" t="s">
        <v>10</v>
      </c>
      <c r="S38" s="151">
        <f>SUM(S37)</f>
        <v>4.6867040244523692E-2</v>
      </c>
      <c r="T38" s="153">
        <f>SUM(T37)</f>
        <v>3.0056036678553236E-2</v>
      </c>
      <c r="U38" s="284">
        <f>SUM(U37:X37)</f>
        <v>0.32246561385634231</v>
      </c>
      <c r="V38" s="285"/>
      <c r="W38" s="285"/>
      <c r="X38" s="286"/>
      <c r="Y38" s="284">
        <f>SUM(Y37:AA37)</f>
        <v>0.64747834946510441</v>
      </c>
      <c r="Z38" s="285"/>
      <c r="AA38" s="286"/>
      <c r="AB38" s="283"/>
      <c r="AC38" s="344" t="e">
        <f>SUM((#REF!*T38)+(#REF!*U38)+(#REF!*V38)+(#REF!*W38)+(#REF!*X38)+(#REF!*Y38)+(#REF!*Z38)+(#REF!*AA38))/(T38+U38+V38+W38+X38+Y38+Z38+AA38)</f>
        <v>#REF!</v>
      </c>
      <c r="AD38" s="393"/>
      <c r="AE38" s="271"/>
      <c r="AF38" s="44" t="s">
        <v>10</v>
      </c>
      <c r="AG38" s="151">
        <f>SUM(AG37)</f>
        <v>3.641160949868074E-2</v>
      </c>
      <c r="AH38" s="153">
        <f>SUM(AH37)</f>
        <v>2.9551451187335091E-2</v>
      </c>
      <c r="AI38" s="284">
        <f>SUM(AI37:AL37)</f>
        <v>0.40105540897097625</v>
      </c>
      <c r="AJ38" s="285"/>
      <c r="AK38" s="285"/>
      <c r="AL38" s="286"/>
      <c r="AM38" s="284">
        <f>SUM(AM37:AO37)</f>
        <v>0.5693931398416886</v>
      </c>
      <c r="AN38" s="285"/>
      <c r="AO38" s="286"/>
      <c r="AP38" s="283"/>
      <c r="AQ38" s="344" t="e">
        <f>SUM((#REF!*AH38)+(#REF!*AI38)+(#REF!*AJ38)+(#REF!*AK38)+(#REF!*AL38)+(#REF!*AM38)+(#REF!*AN38)+(#REF!*AO38))/(AH38+AI38+AJ38+AK38+AL38+AM38+AN38+AO38)</f>
        <v>#REF!</v>
      </c>
      <c r="AR38" s="393"/>
      <c r="AT38" s="271"/>
      <c r="AU38" s="44" t="s">
        <v>10</v>
      </c>
      <c r="AV38" s="151">
        <f>SUM(AV37)</f>
        <v>4.173146708138932E-2</v>
      </c>
      <c r="AW38" s="153">
        <f>SUM(AW37)</f>
        <v>2.9808190772420945E-2</v>
      </c>
      <c r="AX38" s="284">
        <f>SUM(AX37:BA37)</f>
        <v>0.36106791083462936</v>
      </c>
      <c r="AY38" s="285"/>
      <c r="AZ38" s="285"/>
      <c r="BA38" s="286"/>
      <c r="BB38" s="284">
        <f>SUM(BB37:BD37)</f>
        <v>0.60912389839294967</v>
      </c>
      <c r="BC38" s="285"/>
      <c r="BD38" s="286"/>
      <c r="BE38" s="283"/>
      <c r="BF38" s="344" t="e">
        <f>SUM((#REF!*AW38)+(#REF!*AX38)+(#REF!*AY38)+(#REF!*AZ38)+(#REF!*BA38)+(#REF!*BB38)+(#REF!*BC38)+(#REF!*BD38))/(AW38+AX38+AY38+AZ38+BA38+BB38+BC38+BD38)</f>
        <v>#REF!</v>
      </c>
      <c r="BG38" s="393"/>
    </row>
    <row r="39" spans="2:59" ht="21" customHeight="1" x14ac:dyDescent="0.45">
      <c r="B39" s="115" t="s">
        <v>76</v>
      </c>
      <c r="C39" s="179">
        <f t="shared" si="39"/>
        <v>393</v>
      </c>
      <c r="D39" s="135">
        <v>2</v>
      </c>
      <c r="E39" s="135">
        <v>0</v>
      </c>
      <c r="F39" s="135">
        <v>0</v>
      </c>
      <c r="G39" s="135">
        <v>0</v>
      </c>
      <c r="H39" s="135">
        <v>7</v>
      </c>
      <c r="I39" s="135">
        <v>33</v>
      </c>
      <c r="J39" s="135">
        <v>72</v>
      </c>
      <c r="K39" s="135">
        <v>52</v>
      </c>
      <c r="L39" s="135">
        <v>227</v>
      </c>
      <c r="M39" s="140">
        <f t="shared" si="40"/>
        <v>351</v>
      </c>
      <c r="N39" s="192">
        <f t="shared" si="41"/>
        <v>89.769820971867006</v>
      </c>
      <c r="O39" s="194">
        <f>SUM((E35*E39)+(F35*F39)+(G35*G39)+(H35*H39)+(I35*I39)+(J35*J39)+(K35*K39)+(L35*L39))/(E39+F39+G39+H39+I39+J39+K39+L39)</f>
        <v>3.5869565217391304</v>
      </c>
      <c r="P39" s="139">
        <f t="shared" si="42"/>
        <v>89.673913043478265</v>
      </c>
    </row>
    <row r="40" spans="2:59" ht="21" customHeight="1" x14ac:dyDescent="0.45">
      <c r="B40" s="116" t="s">
        <v>77</v>
      </c>
      <c r="C40" s="179">
        <f t="shared" si="39"/>
        <v>261</v>
      </c>
      <c r="D40" s="135">
        <v>0</v>
      </c>
      <c r="E40" s="135">
        <v>9</v>
      </c>
      <c r="F40" s="135">
        <v>20</v>
      </c>
      <c r="G40" s="135">
        <v>15</v>
      </c>
      <c r="H40" s="135">
        <v>25</v>
      </c>
      <c r="I40" s="135">
        <v>26</v>
      </c>
      <c r="J40" s="135">
        <v>19</v>
      </c>
      <c r="K40" s="135">
        <v>12</v>
      </c>
      <c r="L40" s="135">
        <v>135</v>
      </c>
      <c r="M40" s="140">
        <f t="shared" si="40"/>
        <v>166</v>
      </c>
      <c r="N40" s="192">
        <f t="shared" si="41"/>
        <v>63.601532567049816</v>
      </c>
      <c r="O40" s="194">
        <f>SUM((E35*E40)+(F35*F40)+(G35*G40)+(H35*H40)+(I35*I40)+(J35*J40)+(K35*K40)+(L35*L40))/(E40+F40+G40+H40+I40+J40+K40+L40)</f>
        <v>3.0517241379310347</v>
      </c>
      <c r="P40" s="139">
        <f t="shared" si="42"/>
        <v>76.293103448275872</v>
      </c>
    </row>
    <row r="41" spans="2:59" ht="21" customHeight="1" x14ac:dyDescent="0.45">
      <c r="B41" s="116" t="s">
        <v>78</v>
      </c>
      <c r="C41" s="179">
        <f t="shared" si="39"/>
        <v>131</v>
      </c>
      <c r="D41" s="135">
        <v>40</v>
      </c>
      <c r="E41" s="135">
        <v>0</v>
      </c>
      <c r="F41" s="135">
        <v>13</v>
      </c>
      <c r="G41" s="135">
        <v>0</v>
      </c>
      <c r="H41" s="135">
        <v>2</v>
      </c>
      <c r="I41" s="135">
        <v>6</v>
      </c>
      <c r="J41" s="135">
        <v>10</v>
      </c>
      <c r="K41" s="135">
        <v>9</v>
      </c>
      <c r="L41" s="135">
        <v>51</v>
      </c>
      <c r="M41" s="140">
        <f t="shared" si="40"/>
        <v>70</v>
      </c>
      <c r="N41" s="192">
        <f t="shared" si="41"/>
        <v>76.923076923076934</v>
      </c>
      <c r="O41" s="194">
        <f>SUM((E35*E41)+(F35*F41)+(G35*G41)+(H35*H41)+(I35*I41)+(J35*J41)+(K35*K41)+(L35*L41))/(E41+F41+G41+H41+I41+J41+K41+L41)</f>
        <v>3.2692307692307692</v>
      </c>
      <c r="P41" s="139">
        <f t="shared" si="42"/>
        <v>81.730769230769226</v>
      </c>
    </row>
    <row r="42" spans="2:59" ht="21" customHeight="1" x14ac:dyDescent="0.45">
      <c r="B42" s="116" t="s">
        <v>79</v>
      </c>
      <c r="C42" s="179">
        <f t="shared" si="39"/>
        <v>262</v>
      </c>
      <c r="D42" s="135">
        <v>3</v>
      </c>
      <c r="E42" s="135">
        <v>2</v>
      </c>
      <c r="F42" s="135">
        <v>17</v>
      </c>
      <c r="G42" s="135">
        <v>19</v>
      </c>
      <c r="H42" s="135">
        <v>21</v>
      </c>
      <c r="I42" s="135">
        <v>19</v>
      </c>
      <c r="J42" s="135">
        <v>40</v>
      </c>
      <c r="K42" s="135">
        <v>49</v>
      </c>
      <c r="L42" s="135">
        <v>92</v>
      </c>
      <c r="M42" s="140">
        <f t="shared" si="40"/>
        <v>181</v>
      </c>
      <c r="N42" s="192">
        <f t="shared" si="41"/>
        <v>69.884169884169893</v>
      </c>
      <c r="O42" s="194">
        <f>SUM((E35*E42)+(F35*F42)+(G35*G42)+(H35*H42)+(I35*I42)+(J35*J42)+(K35*K42)+(L35*L42))/(E42+F42+G42+H42+I42+J42+K42+L42)</f>
        <v>3.0675675675675675</v>
      </c>
      <c r="P42" s="139">
        <f t="shared" si="42"/>
        <v>76.689189189189193</v>
      </c>
    </row>
    <row r="43" spans="2:59" ht="21.75" customHeight="1" x14ac:dyDescent="0.45">
      <c r="B43" s="116" t="s">
        <v>80</v>
      </c>
      <c r="C43" s="179">
        <f t="shared" si="39"/>
        <v>262</v>
      </c>
      <c r="D43" s="135">
        <v>12</v>
      </c>
      <c r="E43" s="135">
        <v>17</v>
      </c>
      <c r="F43" s="135">
        <v>32</v>
      </c>
      <c r="G43" s="135">
        <v>13</v>
      </c>
      <c r="H43" s="135">
        <v>47</v>
      </c>
      <c r="I43" s="135">
        <v>52</v>
      </c>
      <c r="J43" s="135">
        <v>33</v>
      </c>
      <c r="K43" s="135">
        <v>25</v>
      </c>
      <c r="L43" s="135">
        <v>31</v>
      </c>
      <c r="M43" s="140">
        <f t="shared" si="40"/>
        <v>89</v>
      </c>
      <c r="N43" s="192">
        <f t="shared" si="41"/>
        <v>35.6</v>
      </c>
      <c r="O43" s="194">
        <f>SUM((E35*E43)+(F35*F43)+(G35*G43)+(H35*H43)+(I35*I43)+(J35*J43)+(K35*K43)+(L35*L43))/(E43+F43+G43+H43+I43+J43+K43+L43)</f>
        <v>2.3439999999999999</v>
      </c>
      <c r="P43" s="139">
        <f t="shared" si="42"/>
        <v>58.599999999999994</v>
      </c>
    </row>
    <row r="44" spans="2:59" ht="21" customHeight="1" thickBot="1" x14ac:dyDescent="0.5">
      <c r="B44" s="190" t="s">
        <v>6</v>
      </c>
      <c r="C44" s="189">
        <f t="shared" ref="C44:M44" si="43">SUM(C36:C43)</f>
        <v>1964</v>
      </c>
      <c r="D44" s="189">
        <f t="shared" si="43"/>
        <v>69</v>
      </c>
      <c r="E44" s="189">
        <f t="shared" si="43"/>
        <v>56</v>
      </c>
      <c r="F44" s="189">
        <f t="shared" si="43"/>
        <v>176</v>
      </c>
      <c r="G44" s="189">
        <f t="shared" si="43"/>
        <v>130</v>
      </c>
      <c r="H44" s="189">
        <f t="shared" si="43"/>
        <v>199</v>
      </c>
      <c r="I44" s="189">
        <f t="shared" si="43"/>
        <v>255</v>
      </c>
      <c r="J44" s="189">
        <f t="shared" si="43"/>
        <v>252</v>
      </c>
      <c r="K44" s="189">
        <f t="shared" si="43"/>
        <v>194</v>
      </c>
      <c r="L44" s="189">
        <f t="shared" si="43"/>
        <v>633</v>
      </c>
      <c r="M44" s="188">
        <f t="shared" si="43"/>
        <v>1079</v>
      </c>
      <c r="N44" s="193">
        <f>SUM((M44/((C44)-(D44))*100))</f>
        <v>56.939313984168862</v>
      </c>
      <c r="O44" s="195">
        <f>SUM((E35*E44)+(F35*F44)+(G35*G44)+(H35*H44)+(I35*I44)+(J35*J44)+(K35*K44)+(L35*L44))/(E44+F44+G44+H44+I44+J44+K44+L44)</f>
        <v>2.8356200527704485</v>
      </c>
      <c r="P44" s="143">
        <f>SUM(O44/4*100)</f>
        <v>70.890501319261219</v>
      </c>
    </row>
    <row r="45" spans="2:59" ht="21" customHeight="1" x14ac:dyDescent="0.2">
      <c r="B45" s="251" t="s">
        <v>45</v>
      </c>
      <c r="C45" s="253" t="s">
        <v>46</v>
      </c>
      <c r="D45" s="274" t="s">
        <v>52</v>
      </c>
      <c r="E45" s="274"/>
      <c r="F45" s="274"/>
      <c r="G45" s="274"/>
      <c r="H45" s="274"/>
      <c r="I45" s="274"/>
      <c r="J45" s="274"/>
      <c r="K45" s="274"/>
      <c r="L45" s="274"/>
      <c r="M45" s="258" t="s">
        <v>63</v>
      </c>
      <c r="N45" s="260" t="s">
        <v>64</v>
      </c>
      <c r="O45" s="262" t="s">
        <v>47</v>
      </c>
      <c r="P45" s="264" t="s">
        <v>30</v>
      </c>
      <c r="Q45" s="289" t="s">
        <v>44</v>
      </c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 t="s">
        <v>43</v>
      </c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T45" s="289" t="str">
        <f>$AT$1</f>
        <v>สถิติผลการเรียนของแยกตามระดับชั้น ปีการศึกษา 2558</v>
      </c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</row>
    <row r="46" spans="2:59" ht="21" customHeight="1" thickBot="1" x14ac:dyDescent="0.25">
      <c r="B46" s="252"/>
      <c r="C46" s="254"/>
      <c r="D46" s="113" t="s">
        <v>9</v>
      </c>
      <c r="E46" s="179">
        <v>0</v>
      </c>
      <c r="F46" s="179">
        <v>1</v>
      </c>
      <c r="G46" s="179">
        <v>1.5</v>
      </c>
      <c r="H46" s="179">
        <v>2</v>
      </c>
      <c r="I46" s="179">
        <v>2.5</v>
      </c>
      <c r="J46" s="179">
        <v>3</v>
      </c>
      <c r="K46" s="179">
        <v>3.5</v>
      </c>
      <c r="L46" s="179">
        <v>4</v>
      </c>
      <c r="M46" s="259"/>
      <c r="N46" s="261"/>
      <c r="O46" s="263"/>
      <c r="P46" s="265"/>
      <c r="Q46" s="295" t="s">
        <v>18</v>
      </c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 t="s">
        <v>18</v>
      </c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T46" s="295" t="s">
        <v>18</v>
      </c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</row>
    <row r="47" spans="2:59" ht="21.75" customHeight="1" thickBot="1" x14ac:dyDescent="0.25">
      <c r="B47" s="115" t="s">
        <v>73</v>
      </c>
      <c r="C47" s="179">
        <f>SUM(D47:L47)</f>
        <v>206</v>
      </c>
      <c r="D47" s="135">
        <v>11</v>
      </c>
      <c r="E47" s="135">
        <v>7</v>
      </c>
      <c r="F47" s="135">
        <v>22</v>
      </c>
      <c r="G47" s="135">
        <v>38</v>
      </c>
      <c r="H47" s="135">
        <v>49</v>
      </c>
      <c r="I47" s="135">
        <v>38</v>
      </c>
      <c r="J47" s="135">
        <v>20</v>
      </c>
      <c r="K47" s="135">
        <v>11</v>
      </c>
      <c r="L47" s="135">
        <v>10</v>
      </c>
      <c r="M47" s="140">
        <f t="shared" ref="M47:M54" si="44">SUM(J47+K47+L47)</f>
        <v>41</v>
      </c>
      <c r="N47" s="139">
        <f>SUM(M47/(E47+F47+G47+H47+I47+J47+K47+L47)*100)</f>
        <v>21.025641025641026</v>
      </c>
      <c r="O47" s="138">
        <f>SUM((E46*E47)+(F46*F47)+(G46*G47)+(H46*H47)+(I46*I47)+(J46*J47)+(K46*K47)+(L46*L47))/(E47+F47+G47+H47+I47+J47+K47+L47)</f>
        <v>2.1051282051282052</v>
      </c>
      <c r="P47" s="139">
        <f>SUM(O47/4*100)</f>
        <v>52.628205128205131</v>
      </c>
      <c r="Q47" s="290" t="s">
        <v>17</v>
      </c>
      <c r="R47" s="394" t="s">
        <v>8</v>
      </c>
      <c r="S47" s="322" t="s">
        <v>32</v>
      </c>
      <c r="T47" s="323"/>
      <c r="U47" s="324" t="s">
        <v>58</v>
      </c>
      <c r="V47" s="325"/>
      <c r="W47" s="325"/>
      <c r="X47" s="325"/>
      <c r="Y47" s="325"/>
      <c r="Z47" s="325"/>
      <c r="AA47" s="326"/>
      <c r="AB47" s="327" t="s">
        <v>46</v>
      </c>
      <c r="AC47" s="266" t="s">
        <v>7</v>
      </c>
      <c r="AD47" s="268" t="s">
        <v>30</v>
      </c>
      <c r="AE47" s="290" t="s">
        <v>17</v>
      </c>
      <c r="AF47" s="320" t="s">
        <v>8</v>
      </c>
      <c r="AG47" s="322" t="s">
        <v>32</v>
      </c>
      <c r="AH47" s="323"/>
      <c r="AI47" s="324" t="s">
        <v>58</v>
      </c>
      <c r="AJ47" s="325"/>
      <c r="AK47" s="325"/>
      <c r="AL47" s="325"/>
      <c r="AM47" s="325"/>
      <c r="AN47" s="325"/>
      <c r="AO47" s="326"/>
      <c r="AP47" s="327" t="s">
        <v>46</v>
      </c>
      <c r="AQ47" s="266" t="s">
        <v>7</v>
      </c>
      <c r="AR47" s="268" t="s">
        <v>30</v>
      </c>
      <c r="AT47" s="290" t="s">
        <v>17</v>
      </c>
      <c r="AU47" s="320" t="s">
        <v>8</v>
      </c>
      <c r="AV47" s="322" t="s">
        <v>32</v>
      </c>
      <c r="AW47" s="323"/>
      <c r="AX47" s="324" t="s">
        <v>58</v>
      </c>
      <c r="AY47" s="325"/>
      <c r="AZ47" s="325"/>
      <c r="BA47" s="325"/>
      <c r="BB47" s="325"/>
      <c r="BC47" s="325"/>
      <c r="BD47" s="326"/>
      <c r="BE47" s="327" t="s">
        <v>46</v>
      </c>
      <c r="BF47" s="266" t="s">
        <v>7</v>
      </c>
      <c r="BG47" s="268" t="s">
        <v>30</v>
      </c>
    </row>
    <row r="48" spans="2:59" ht="21.75" customHeight="1" thickBot="1" x14ac:dyDescent="0.25">
      <c r="B48" s="115" t="s">
        <v>74</v>
      </c>
      <c r="C48" s="179">
        <f t="shared" ref="C48:C54" si="45">SUM(D48:L48)</f>
        <v>206</v>
      </c>
      <c r="D48" s="135">
        <v>20</v>
      </c>
      <c r="E48" s="135">
        <v>2</v>
      </c>
      <c r="F48" s="135">
        <v>3</v>
      </c>
      <c r="G48" s="135">
        <v>15</v>
      </c>
      <c r="H48" s="135">
        <v>28</v>
      </c>
      <c r="I48" s="135">
        <v>62</v>
      </c>
      <c r="J48" s="135">
        <v>46</v>
      </c>
      <c r="K48" s="135">
        <v>22</v>
      </c>
      <c r="L48" s="135">
        <v>8</v>
      </c>
      <c r="M48" s="140">
        <f t="shared" si="44"/>
        <v>76</v>
      </c>
      <c r="N48" s="139">
        <f t="shared" ref="N48:N54" si="46">SUM(M48/(E48+F48+G48+H48+I48+J48+K48+L48)*100)</f>
        <v>40.86021505376344</v>
      </c>
      <c r="O48" s="138">
        <f>SUM((E46*E48)+(F46*F48)+(G46*G48)+(H46*H48)+(I46*I48)+(J46*J48)+(K46*K48)+(L46*L48))/(E48+F48+G48+H48+I48+J48+K48+L48)</f>
        <v>2.599462365591398</v>
      </c>
      <c r="P48" s="139">
        <f t="shared" ref="P48:P54" si="47">SUM(O48/4*100)</f>
        <v>64.986559139784944</v>
      </c>
      <c r="Q48" s="291"/>
      <c r="R48" s="395"/>
      <c r="S48" s="46" t="s">
        <v>9</v>
      </c>
      <c r="T48" s="47">
        <v>0</v>
      </c>
      <c r="U48" s="13">
        <v>1</v>
      </c>
      <c r="V48" s="11">
        <v>1.5</v>
      </c>
      <c r="W48" s="11">
        <v>2</v>
      </c>
      <c r="X48" s="12">
        <v>2.5</v>
      </c>
      <c r="Y48" s="13">
        <v>3</v>
      </c>
      <c r="Z48" s="11">
        <v>3.5</v>
      </c>
      <c r="AA48" s="12">
        <v>4</v>
      </c>
      <c r="AB48" s="328"/>
      <c r="AC48" s="267"/>
      <c r="AD48" s="269"/>
      <c r="AE48" s="291"/>
      <c r="AF48" s="321"/>
      <c r="AG48" s="46" t="s">
        <v>9</v>
      </c>
      <c r="AH48" s="47">
        <v>0</v>
      </c>
      <c r="AI48" s="13">
        <v>1</v>
      </c>
      <c r="AJ48" s="11">
        <v>1.5</v>
      </c>
      <c r="AK48" s="11">
        <v>2</v>
      </c>
      <c r="AL48" s="12">
        <v>2.5</v>
      </c>
      <c r="AM48" s="13">
        <v>3</v>
      </c>
      <c r="AN48" s="11">
        <v>3.5</v>
      </c>
      <c r="AO48" s="12">
        <v>4</v>
      </c>
      <c r="AP48" s="328"/>
      <c r="AQ48" s="267"/>
      <c r="AR48" s="269"/>
      <c r="AT48" s="291"/>
      <c r="AU48" s="321"/>
      <c r="AV48" s="46" t="s">
        <v>9</v>
      </c>
      <c r="AW48" s="47">
        <v>0</v>
      </c>
      <c r="AX48" s="13">
        <v>1</v>
      </c>
      <c r="AY48" s="11">
        <v>1.5</v>
      </c>
      <c r="AZ48" s="11">
        <v>2</v>
      </c>
      <c r="BA48" s="12">
        <v>2.5</v>
      </c>
      <c r="BB48" s="13">
        <v>3</v>
      </c>
      <c r="BC48" s="11">
        <v>3.5</v>
      </c>
      <c r="BD48" s="12">
        <v>4</v>
      </c>
      <c r="BE48" s="328"/>
      <c r="BF48" s="267"/>
      <c r="BG48" s="269"/>
    </row>
    <row r="49" spans="2:59" ht="21.75" customHeight="1" x14ac:dyDescent="0.2">
      <c r="B49" s="115" t="s">
        <v>75</v>
      </c>
      <c r="C49" s="179">
        <f t="shared" si="45"/>
        <v>103</v>
      </c>
      <c r="D49" s="135">
        <v>0</v>
      </c>
      <c r="E49" s="135">
        <v>1</v>
      </c>
      <c r="F49" s="135">
        <v>7</v>
      </c>
      <c r="G49" s="135">
        <v>4</v>
      </c>
      <c r="H49" s="135">
        <v>6</v>
      </c>
      <c r="I49" s="135">
        <v>25</v>
      </c>
      <c r="J49" s="135">
        <v>24</v>
      </c>
      <c r="K49" s="135">
        <v>13</v>
      </c>
      <c r="L49" s="135">
        <v>23</v>
      </c>
      <c r="M49" s="140">
        <f t="shared" si="44"/>
        <v>60</v>
      </c>
      <c r="N49" s="139">
        <f t="shared" si="46"/>
        <v>58.252427184466015</v>
      </c>
      <c r="O49" s="138">
        <f>SUM((E46*E49)+(F46*F49)+(G46*G49)+(H46*H49)+(I46*I49)+(J46*J49)+(K46*K49)+(L46*L49))/(E49+F49+G49+H49+I49+J49+K49+L49)</f>
        <v>2.883495145631068</v>
      </c>
      <c r="P49" s="139">
        <f t="shared" si="47"/>
        <v>72.087378640776706</v>
      </c>
      <c r="Q49" s="270" t="s">
        <v>38</v>
      </c>
      <c r="R49" s="64" t="s">
        <v>2</v>
      </c>
      <c r="S49" s="14">
        <f t="shared" ref="S49:AA56" si="48">D47</f>
        <v>11</v>
      </c>
      <c r="T49" s="15">
        <f t="shared" si="48"/>
        <v>7</v>
      </c>
      <c r="U49" s="14">
        <f t="shared" si="48"/>
        <v>22</v>
      </c>
      <c r="V49" s="17">
        <f t="shared" si="48"/>
        <v>38</v>
      </c>
      <c r="W49" s="17">
        <f t="shared" si="48"/>
        <v>49</v>
      </c>
      <c r="X49" s="15">
        <f t="shared" si="48"/>
        <v>38</v>
      </c>
      <c r="Y49" s="14">
        <f t="shared" si="48"/>
        <v>20</v>
      </c>
      <c r="Z49" s="17">
        <f t="shared" si="48"/>
        <v>11</v>
      </c>
      <c r="AA49" s="15">
        <f t="shared" si="48"/>
        <v>10</v>
      </c>
      <c r="AB49" s="64">
        <f t="shared" ref="AB49:AB56" si="49">SUM(S49:AA49)</f>
        <v>206</v>
      </c>
      <c r="AC49" s="69">
        <f>SUM((T48*T49)+(U48*U49)+(V48*V49)+(W48*W49)+(X48*X49)+(Y48*Y49)+(Z48*Z49)+(AA48*AA49))/(T49+U49+V49+W49+X49+Y49+Z49+AA49)</f>
        <v>2.1051282051282052</v>
      </c>
      <c r="AD49" s="67">
        <f>SUM(AC49/4*100)</f>
        <v>52.628205128205131</v>
      </c>
      <c r="AE49" s="270" t="s">
        <v>38</v>
      </c>
      <c r="AF49" s="59" t="s">
        <v>2</v>
      </c>
      <c r="AG49" s="14">
        <f t="shared" ref="AG49:AO56" si="50">D58</f>
        <v>0</v>
      </c>
      <c r="AH49" s="15">
        <f t="shared" si="50"/>
        <v>0</v>
      </c>
      <c r="AI49" s="14">
        <f t="shared" si="50"/>
        <v>11</v>
      </c>
      <c r="AJ49" s="17">
        <f t="shared" si="50"/>
        <v>8</v>
      </c>
      <c r="AK49" s="17">
        <f t="shared" si="50"/>
        <v>20</v>
      </c>
      <c r="AL49" s="15">
        <f t="shared" si="50"/>
        <v>22</v>
      </c>
      <c r="AM49" s="14">
        <f t="shared" si="50"/>
        <v>18</v>
      </c>
      <c r="AN49" s="17">
        <f t="shared" si="50"/>
        <v>8</v>
      </c>
      <c r="AO49" s="15">
        <f t="shared" si="50"/>
        <v>2</v>
      </c>
      <c r="AP49" s="64">
        <f t="shared" ref="AP49:AP56" si="51">SUM(AG49:AO49)</f>
        <v>89</v>
      </c>
      <c r="AQ49" s="69">
        <f>SUM((AH48*AH49)+(AI48*AI49)+(AJ48*AJ49)+(AK48*AK49)+(AL48*AL49)+(AM48*AM49)+(AN48*AN49)+(AO48*AO49))/(AH49+AI49+AJ49+AK49+AL49+AM49+AN49+AO49)</f>
        <v>2.3370786516853932</v>
      </c>
      <c r="AR49" s="67">
        <f t="shared" ref="AR49:AR56" si="52">SUM(AQ49/4*100)</f>
        <v>58.426966292134829</v>
      </c>
      <c r="AT49" s="270" t="s">
        <v>38</v>
      </c>
      <c r="AU49" s="59" t="s">
        <v>2</v>
      </c>
      <c r="AV49" s="14">
        <f t="shared" ref="AV49:BD56" si="53">SUM(S49+AG49)</f>
        <v>11</v>
      </c>
      <c r="AW49" s="15">
        <f t="shared" si="53"/>
        <v>7</v>
      </c>
      <c r="AX49" s="14">
        <f t="shared" si="53"/>
        <v>33</v>
      </c>
      <c r="AY49" s="17">
        <f t="shared" si="53"/>
        <v>46</v>
      </c>
      <c r="AZ49" s="17">
        <f t="shared" si="53"/>
        <v>69</v>
      </c>
      <c r="BA49" s="15">
        <f t="shared" si="53"/>
        <v>60</v>
      </c>
      <c r="BB49" s="14">
        <f t="shared" si="53"/>
        <v>38</v>
      </c>
      <c r="BC49" s="17">
        <f t="shared" si="53"/>
        <v>19</v>
      </c>
      <c r="BD49" s="15">
        <f t="shared" si="53"/>
        <v>12</v>
      </c>
      <c r="BE49" s="64">
        <f t="shared" ref="BE49:BE56" si="54">SUM(AV49:BD49)</f>
        <v>295</v>
      </c>
      <c r="BF49" s="69">
        <f>SUM((AW48*AW49)+(AX48*AX49)+(AY48*AY49)+(AZ48*AZ49)+(BA48*BA49)+(BB48*BB49)+(BC48*BC49)+(BD48*BD49))/(AW49+AX49+AY49+AZ49+BA49+BB49+BC49+BD49)</f>
        <v>2.1778169014084505</v>
      </c>
      <c r="BG49" s="67">
        <f t="shared" ref="BG49:BG56" si="55">SUM(BF49/4*100)</f>
        <v>54.445422535211264</v>
      </c>
    </row>
    <row r="50" spans="2:59" ht="21.75" customHeight="1" x14ac:dyDescent="0.2">
      <c r="B50" s="115" t="s">
        <v>76</v>
      </c>
      <c r="C50" s="179">
        <f t="shared" si="45"/>
        <v>309</v>
      </c>
      <c r="D50" s="135">
        <v>0</v>
      </c>
      <c r="E50" s="135">
        <v>0</v>
      </c>
      <c r="F50" s="135">
        <v>0</v>
      </c>
      <c r="G50" s="135">
        <v>2</v>
      </c>
      <c r="H50" s="135">
        <v>15</v>
      </c>
      <c r="I50" s="135">
        <v>36</v>
      </c>
      <c r="J50" s="135">
        <v>20</v>
      </c>
      <c r="K50" s="135">
        <v>50</v>
      </c>
      <c r="L50" s="135">
        <v>186</v>
      </c>
      <c r="M50" s="140">
        <f t="shared" si="44"/>
        <v>256</v>
      </c>
      <c r="N50" s="139">
        <f t="shared" si="46"/>
        <v>82.84789644012946</v>
      </c>
      <c r="O50" s="138">
        <f>SUM((E46*E50)+(F46*F50)+(G46*G50)+(H46*H50)+(I46*I50)+(J46*J50)+(K46*K50)+(L46*L50))/(E50+F50+G50+H50+I50+J50+K50+L50)</f>
        <v>3.5663430420711975</v>
      </c>
      <c r="P50" s="139">
        <f t="shared" si="47"/>
        <v>89.158576051779932</v>
      </c>
      <c r="Q50" s="270"/>
      <c r="R50" s="65" t="s">
        <v>3</v>
      </c>
      <c r="S50" s="18">
        <f t="shared" si="48"/>
        <v>20</v>
      </c>
      <c r="T50" s="19">
        <f t="shared" si="48"/>
        <v>2</v>
      </c>
      <c r="U50" s="18">
        <f t="shared" si="48"/>
        <v>3</v>
      </c>
      <c r="V50" s="37">
        <f t="shared" si="48"/>
        <v>15</v>
      </c>
      <c r="W50" s="37">
        <f t="shared" si="48"/>
        <v>28</v>
      </c>
      <c r="X50" s="19">
        <f t="shared" si="48"/>
        <v>62</v>
      </c>
      <c r="Y50" s="18">
        <f t="shared" si="48"/>
        <v>46</v>
      </c>
      <c r="Z50" s="37">
        <f t="shared" si="48"/>
        <v>22</v>
      </c>
      <c r="AA50" s="19">
        <f t="shared" si="48"/>
        <v>8</v>
      </c>
      <c r="AB50" s="65">
        <f t="shared" si="49"/>
        <v>206</v>
      </c>
      <c r="AC50" s="70">
        <f>SUM((T48*T50)+(U48*U50)+(V48*V50)+(W48*W50)+(X48*X50)+(Y48*Y50)+(Z48*Z50)+(AA48*AA50))/(T50+U50+V50+W50+X50+Y50+Z50+AA50)</f>
        <v>2.599462365591398</v>
      </c>
      <c r="AD50" s="67">
        <f t="shared" ref="AD50:AD56" si="56">SUM(AC50/4*100)</f>
        <v>64.986559139784944</v>
      </c>
      <c r="AE50" s="270"/>
      <c r="AF50" s="60" t="s">
        <v>3</v>
      </c>
      <c r="AG50" s="18">
        <f t="shared" si="50"/>
        <v>10</v>
      </c>
      <c r="AH50" s="19">
        <f t="shared" si="50"/>
        <v>7</v>
      </c>
      <c r="AI50" s="18">
        <f t="shared" si="50"/>
        <v>8</v>
      </c>
      <c r="AJ50" s="37">
        <f t="shared" si="50"/>
        <v>12</v>
      </c>
      <c r="AK50" s="37">
        <f t="shared" si="50"/>
        <v>19</v>
      </c>
      <c r="AL50" s="19">
        <f t="shared" si="50"/>
        <v>34</v>
      </c>
      <c r="AM50" s="18">
        <f t="shared" si="50"/>
        <v>45</v>
      </c>
      <c r="AN50" s="37">
        <f t="shared" si="50"/>
        <v>37</v>
      </c>
      <c r="AO50" s="19">
        <f t="shared" si="50"/>
        <v>28</v>
      </c>
      <c r="AP50" s="65">
        <f t="shared" si="51"/>
        <v>200</v>
      </c>
      <c r="AQ50" s="70">
        <f>SUM((AH48*AH50)+(AI48*AI50)+(AJ48*AJ50)+(AK48*AK50)+(AL48*AL50)+(AM48*AM50)+(AN48*AN50)+(AO48*AO50))/(AH50+AI50+AJ50+AK50+AL50+AM50+AN50+AO50)</f>
        <v>2.7657894736842104</v>
      </c>
      <c r="AR50" s="67">
        <f t="shared" si="52"/>
        <v>69.14473684210526</v>
      </c>
      <c r="AT50" s="270"/>
      <c r="AU50" s="60" t="s">
        <v>3</v>
      </c>
      <c r="AV50" s="18">
        <f t="shared" si="53"/>
        <v>30</v>
      </c>
      <c r="AW50" s="19">
        <f t="shared" si="53"/>
        <v>9</v>
      </c>
      <c r="AX50" s="18">
        <f t="shared" si="53"/>
        <v>11</v>
      </c>
      <c r="AY50" s="37">
        <f t="shared" si="53"/>
        <v>27</v>
      </c>
      <c r="AZ50" s="37">
        <f t="shared" si="53"/>
        <v>47</v>
      </c>
      <c r="BA50" s="19">
        <f t="shared" si="53"/>
        <v>96</v>
      </c>
      <c r="BB50" s="18">
        <f t="shared" si="53"/>
        <v>91</v>
      </c>
      <c r="BC50" s="37">
        <f t="shared" si="53"/>
        <v>59</v>
      </c>
      <c r="BD50" s="19">
        <f t="shared" si="53"/>
        <v>36</v>
      </c>
      <c r="BE50" s="65">
        <f t="shared" si="54"/>
        <v>406</v>
      </c>
      <c r="BF50" s="70">
        <f>SUM((AW48*AW50)+(AX48*AX50)+(AY48*AY50)+(AZ48*AZ50)+(BA48*BA50)+(BB48*BB50)+(BC48*BC50)+(BD48*BD50))/(AW50+AX50+AY50+AZ50+BA50+BB50+BC50+BD50)</f>
        <v>2.6835106382978724</v>
      </c>
      <c r="BG50" s="67">
        <f t="shared" si="55"/>
        <v>67.087765957446805</v>
      </c>
    </row>
    <row r="51" spans="2:59" ht="21.75" customHeight="1" x14ac:dyDescent="0.2">
      <c r="B51" s="116" t="s">
        <v>77</v>
      </c>
      <c r="C51" s="179">
        <f t="shared" si="45"/>
        <v>206</v>
      </c>
      <c r="D51" s="135">
        <v>12</v>
      </c>
      <c r="E51" s="135">
        <v>1</v>
      </c>
      <c r="F51" s="135">
        <v>3</v>
      </c>
      <c r="G51" s="135">
        <v>4</v>
      </c>
      <c r="H51" s="135">
        <v>11</v>
      </c>
      <c r="I51" s="135">
        <v>22</v>
      </c>
      <c r="J51" s="135">
        <v>66</v>
      </c>
      <c r="K51" s="135">
        <v>49</v>
      </c>
      <c r="L51" s="135">
        <v>38</v>
      </c>
      <c r="M51" s="140">
        <f t="shared" si="44"/>
        <v>153</v>
      </c>
      <c r="N51" s="139">
        <f t="shared" si="46"/>
        <v>78.865979381443296</v>
      </c>
      <c r="O51" s="138">
        <f>SUM((E46*E51)+(F46*F51)+(G46*G51)+(H46*H51)+(I46*I51)+(J46*J51)+(K46*K51)+(L46*L51))/(E51+F51+G51+H51+I51+J51+K51+L51)</f>
        <v>3.1314432989690721</v>
      </c>
      <c r="P51" s="139">
        <f t="shared" si="47"/>
        <v>78.286082474226802</v>
      </c>
      <c r="Q51" s="270"/>
      <c r="R51" s="107" t="s">
        <v>4</v>
      </c>
      <c r="S51" s="24">
        <f t="shared" si="48"/>
        <v>0</v>
      </c>
      <c r="T51" s="25">
        <f t="shared" si="48"/>
        <v>1</v>
      </c>
      <c r="U51" s="24">
        <f t="shared" si="48"/>
        <v>7</v>
      </c>
      <c r="V51" s="26">
        <f t="shared" si="48"/>
        <v>4</v>
      </c>
      <c r="W51" s="26">
        <f t="shared" si="48"/>
        <v>6</v>
      </c>
      <c r="X51" s="25">
        <f t="shared" si="48"/>
        <v>25</v>
      </c>
      <c r="Y51" s="24">
        <f t="shared" si="48"/>
        <v>24</v>
      </c>
      <c r="Z51" s="26">
        <f t="shared" si="48"/>
        <v>13</v>
      </c>
      <c r="AA51" s="25">
        <f t="shared" si="48"/>
        <v>23</v>
      </c>
      <c r="AB51" s="97">
        <f t="shared" si="49"/>
        <v>103</v>
      </c>
      <c r="AC51" s="70">
        <f>SUM((T48*T51)+(U48*U51)+(V48*V51)+(W48*W51)+(X48*X51)+(Y48*Y51)+(Z48*Z51)+(AA48*AA51))/(T51+U51+V51+W51+X51+Y51+Z51+AA51)</f>
        <v>2.883495145631068</v>
      </c>
      <c r="AD51" s="67">
        <f t="shared" si="56"/>
        <v>72.087378640776706</v>
      </c>
      <c r="AE51" s="270"/>
      <c r="AF51" s="61" t="s">
        <v>4</v>
      </c>
      <c r="AG51" s="24">
        <f t="shared" si="50"/>
        <v>0</v>
      </c>
      <c r="AH51" s="25">
        <f t="shared" si="50"/>
        <v>4</v>
      </c>
      <c r="AI51" s="24">
        <f t="shared" si="50"/>
        <v>4</v>
      </c>
      <c r="AJ51" s="26">
        <f t="shared" si="50"/>
        <v>5</v>
      </c>
      <c r="AK51" s="26">
        <f t="shared" si="50"/>
        <v>4</v>
      </c>
      <c r="AL51" s="25">
        <f t="shared" si="50"/>
        <v>17</v>
      </c>
      <c r="AM51" s="24">
        <f t="shared" si="50"/>
        <v>17</v>
      </c>
      <c r="AN51" s="26">
        <f t="shared" si="50"/>
        <v>14</v>
      </c>
      <c r="AO51" s="25">
        <f t="shared" si="50"/>
        <v>35</v>
      </c>
      <c r="AP51" s="97">
        <f t="shared" si="51"/>
        <v>100</v>
      </c>
      <c r="AQ51" s="70">
        <f>SUM((AH48*AH51)+(AI48*AI51)+(AJ48*AJ51)+(AK48*AK51)+(AL48*AL51)+(AM48*AM51)+(AN48*AN51)+(AO48*AO51))/(AH51+AI51+AJ51+AK51+AL51+AM51+AN51+AO51)</f>
        <v>3.02</v>
      </c>
      <c r="AR51" s="67">
        <f t="shared" si="52"/>
        <v>75.5</v>
      </c>
      <c r="AT51" s="270"/>
      <c r="AU51" s="61" t="s">
        <v>4</v>
      </c>
      <c r="AV51" s="24">
        <f t="shared" si="53"/>
        <v>0</v>
      </c>
      <c r="AW51" s="25">
        <f t="shared" si="53"/>
        <v>5</v>
      </c>
      <c r="AX51" s="24">
        <f t="shared" si="53"/>
        <v>11</v>
      </c>
      <c r="AY51" s="26">
        <f t="shared" si="53"/>
        <v>9</v>
      </c>
      <c r="AZ51" s="26">
        <f t="shared" si="53"/>
        <v>10</v>
      </c>
      <c r="BA51" s="25">
        <f t="shared" si="53"/>
        <v>42</v>
      </c>
      <c r="BB51" s="24">
        <f t="shared" si="53"/>
        <v>41</v>
      </c>
      <c r="BC51" s="26">
        <f t="shared" si="53"/>
        <v>27</v>
      </c>
      <c r="BD51" s="25">
        <f t="shared" si="53"/>
        <v>58</v>
      </c>
      <c r="BE51" s="51">
        <f t="shared" si="54"/>
        <v>203</v>
      </c>
      <c r="BF51" s="70">
        <f>SUM((AW48*AW51)+(AX48*AX51)+(AY48*AY51)+(AZ48*AZ51)+(BA48*BA51)+(BB48*BB51)+(BC48*BC51)+(BD48*BD51))/(AW51+AX51+AY51+AZ51+BA51+BB51+BC51+BD51)</f>
        <v>2.9507389162561575</v>
      </c>
      <c r="BG51" s="67">
        <f t="shared" si="55"/>
        <v>73.768472906403943</v>
      </c>
    </row>
    <row r="52" spans="2:59" ht="21" customHeight="1" x14ac:dyDescent="0.2">
      <c r="B52" s="116" t="s">
        <v>78</v>
      </c>
      <c r="C52" s="179">
        <f t="shared" si="45"/>
        <v>206</v>
      </c>
      <c r="D52" s="135">
        <v>10</v>
      </c>
      <c r="E52" s="135">
        <v>9</v>
      </c>
      <c r="F52" s="135">
        <v>10</v>
      </c>
      <c r="G52" s="135">
        <v>4</v>
      </c>
      <c r="H52" s="135">
        <v>16</v>
      </c>
      <c r="I52" s="135">
        <v>20</v>
      </c>
      <c r="J52" s="135">
        <v>32</v>
      </c>
      <c r="K52" s="135">
        <v>17</v>
      </c>
      <c r="L52" s="135">
        <v>88</v>
      </c>
      <c r="M52" s="140">
        <f t="shared" si="44"/>
        <v>137</v>
      </c>
      <c r="N52" s="139">
        <f t="shared" si="46"/>
        <v>69.897959183673478</v>
      </c>
      <c r="O52" s="138">
        <f>SUM((E46*E52)+(F46*F52)+(G46*G52)+(H46*H52)+(I46*I52)+(J46*J52)+(K46*K52)+(L46*L52))/(E52+F52+G52+H52+I52+J52+K52+L52)</f>
        <v>3.0892857142857144</v>
      </c>
      <c r="P52" s="139">
        <f t="shared" si="47"/>
        <v>77.232142857142861</v>
      </c>
      <c r="Q52" s="270"/>
      <c r="R52" s="105" t="s">
        <v>22</v>
      </c>
      <c r="S52" s="152">
        <f t="shared" si="48"/>
        <v>0</v>
      </c>
      <c r="T52" s="57">
        <f t="shared" si="48"/>
        <v>0</v>
      </c>
      <c r="U52" s="98">
        <f t="shared" si="48"/>
        <v>0</v>
      </c>
      <c r="V52" s="58">
        <f t="shared" si="48"/>
        <v>2</v>
      </c>
      <c r="W52" s="58">
        <f t="shared" si="48"/>
        <v>15</v>
      </c>
      <c r="X52" s="57">
        <f t="shared" si="48"/>
        <v>36</v>
      </c>
      <c r="Y52" s="98">
        <f t="shared" si="48"/>
        <v>20</v>
      </c>
      <c r="Z52" s="58">
        <f t="shared" si="48"/>
        <v>50</v>
      </c>
      <c r="AA52" s="57">
        <f t="shared" si="48"/>
        <v>186</v>
      </c>
      <c r="AB52" s="101">
        <f t="shared" si="49"/>
        <v>309</v>
      </c>
      <c r="AC52" s="92">
        <f>SUM((T48*T52)+(U48*U52)+(V48*V52)+(W48*W52)+(X48*X52)+(Y48*Y52)+(Z48*Z52)+(AA48*AA52))/(T52+U52+V52+W52+X52+Y52+Z52+AA52)</f>
        <v>3.5663430420711975</v>
      </c>
      <c r="AD52" s="67">
        <f t="shared" si="56"/>
        <v>89.158576051779932</v>
      </c>
      <c r="AE52" s="270"/>
      <c r="AF52" s="100" t="s">
        <v>22</v>
      </c>
      <c r="AG52" s="152">
        <f t="shared" si="50"/>
        <v>53</v>
      </c>
      <c r="AH52" s="57">
        <f t="shared" si="50"/>
        <v>0</v>
      </c>
      <c r="AI52" s="98">
        <f t="shared" si="50"/>
        <v>34</v>
      </c>
      <c r="AJ52" s="58">
        <f t="shared" si="50"/>
        <v>0</v>
      </c>
      <c r="AK52" s="58">
        <f t="shared" si="50"/>
        <v>0</v>
      </c>
      <c r="AL52" s="57">
        <f t="shared" si="50"/>
        <v>5</v>
      </c>
      <c r="AM52" s="98">
        <f t="shared" si="50"/>
        <v>19</v>
      </c>
      <c r="AN52" s="58">
        <f t="shared" si="50"/>
        <v>34</v>
      </c>
      <c r="AO52" s="57">
        <f t="shared" si="50"/>
        <v>155</v>
      </c>
      <c r="AP52" s="101">
        <f t="shared" si="51"/>
        <v>300</v>
      </c>
      <c r="AQ52" s="92">
        <f>SUM((AH48*AH52)+(AI48*AI52)+(AJ48*AJ52)+(AK48*AK52)+(AL48*AL52)+(AM48*AM52)+(AN48*AN52)+(AO48*AO52))/(AH52+AI52+AJ52+AK52+AL52+AM52+AN52+AO52)</f>
        <v>3.4109311740890687</v>
      </c>
      <c r="AR52" s="67">
        <f t="shared" si="52"/>
        <v>85.273279352226723</v>
      </c>
      <c r="AT52" s="270"/>
      <c r="AU52" s="6" t="s">
        <v>22</v>
      </c>
      <c r="AV52" s="52">
        <f t="shared" si="53"/>
        <v>53</v>
      </c>
      <c r="AW52" s="57">
        <f t="shared" si="53"/>
        <v>0</v>
      </c>
      <c r="AX52" s="52">
        <f t="shared" si="53"/>
        <v>34</v>
      </c>
      <c r="AY52" s="58">
        <f t="shared" si="53"/>
        <v>2</v>
      </c>
      <c r="AZ52" s="58">
        <f t="shared" si="53"/>
        <v>15</v>
      </c>
      <c r="BA52" s="57">
        <f t="shared" si="53"/>
        <v>41</v>
      </c>
      <c r="BB52" s="52">
        <f t="shared" si="53"/>
        <v>39</v>
      </c>
      <c r="BC52" s="58">
        <f t="shared" si="53"/>
        <v>84</v>
      </c>
      <c r="BD52" s="57">
        <f t="shared" si="53"/>
        <v>341</v>
      </c>
      <c r="BE52" s="90">
        <f t="shared" si="54"/>
        <v>609</v>
      </c>
      <c r="BF52" s="92">
        <f>SUM((AW48*AW52)+(AX48*AX52)+(AY48*AY52)+(AZ48*AZ52)+(BA48*BA52)+(BB48*BB52)+(BC48*BC52)+(BD48*BD52))/(AW52+AX52+AY52+AZ52+BA52+BB52+BC52+BD52)</f>
        <v>3.4973021582733814</v>
      </c>
      <c r="BG52" s="67">
        <f t="shared" si="55"/>
        <v>87.432553956834539</v>
      </c>
    </row>
    <row r="53" spans="2:59" ht="21" customHeight="1" x14ac:dyDescent="0.2">
      <c r="B53" s="116" t="s">
        <v>79</v>
      </c>
      <c r="C53" s="179">
        <f t="shared" si="45"/>
        <v>103</v>
      </c>
      <c r="D53" s="135">
        <v>1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10</v>
      </c>
      <c r="L53" s="135">
        <v>92</v>
      </c>
      <c r="M53" s="140">
        <f t="shared" si="44"/>
        <v>102</v>
      </c>
      <c r="N53" s="139">
        <f t="shared" si="46"/>
        <v>100</v>
      </c>
      <c r="O53" s="138">
        <f>SUM((E46*E53)+(F46*F53)+(G46*G53)+(H46*H53)+(I46*I53)+(J46*J53)+(K46*K53)+(L46*L53))/(E53+F53+G53+H53+I53+J53+K53+L53)</f>
        <v>3.9509803921568629</v>
      </c>
      <c r="P53" s="139">
        <f t="shared" si="47"/>
        <v>98.774509803921575</v>
      </c>
      <c r="Q53" s="270"/>
      <c r="R53" s="107" t="s">
        <v>16</v>
      </c>
      <c r="S53" s="24">
        <f t="shared" si="48"/>
        <v>12</v>
      </c>
      <c r="T53" s="25">
        <f t="shared" si="48"/>
        <v>1</v>
      </c>
      <c r="U53" s="24">
        <f t="shared" si="48"/>
        <v>3</v>
      </c>
      <c r="V53" s="26">
        <f t="shared" si="48"/>
        <v>4</v>
      </c>
      <c r="W53" s="26">
        <f t="shared" si="48"/>
        <v>11</v>
      </c>
      <c r="X53" s="25">
        <f t="shared" si="48"/>
        <v>22</v>
      </c>
      <c r="Y53" s="24">
        <f t="shared" si="48"/>
        <v>66</v>
      </c>
      <c r="Z53" s="26">
        <f t="shared" si="48"/>
        <v>49</v>
      </c>
      <c r="AA53" s="25">
        <f t="shared" si="48"/>
        <v>38</v>
      </c>
      <c r="AB53" s="97">
        <f t="shared" si="49"/>
        <v>206</v>
      </c>
      <c r="AC53" s="70">
        <f>SUM((T48*T53)+(U48*U53)+(V48*V53)+(W48*W53)+(X48*X53)+(Y48*Y53)+(Z48*Z53)+(AA48*AA53))/(T53+U53+V53+W53+X53+Y53+Z53+AA53)</f>
        <v>3.1314432989690721</v>
      </c>
      <c r="AD53" s="67">
        <f t="shared" si="56"/>
        <v>78.286082474226802</v>
      </c>
      <c r="AE53" s="270"/>
      <c r="AF53" s="61" t="s">
        <v>16</v>
      </c>
      <c r="AG53" s="24">
        <f t="shared" si="50"/>
        <v>11</v>
      </c>
      <c r="AH53" s="25">
        <f t="shared" si="50"/>
        <v>3</v>
      </c>
      <c r="AI53" s="24">
        <f t="shared" si="50"/>
        <v>14</v>
      </c>
      <c r="AJ53" s="26">
        <f t="shared" si="50"/>
        <v>14</v>
      </c>
      <c r="AK53" s="26">
        <f t="shared" si="50"/>
        <v>10</v>
      </c>
      <c r="AL53" s="25">
        <f t="shared" si="50"/>
        <v>13</v>
      </c>
      <c r="AM53" s="24">
        <f t="shared" si="50"/>
        <v>22</v>
      </c>
      <c r="AN53" s="26">
        <f t="shared" si="50"/>
        <v>15</v>
      </c>
      <c r="AO53" s="25">
        <f t="shared" si="50"/>
        <v>98</v>
      </c>
      <c r="AP53" s="97">
        <f t="shared" si="51"/>
        <v>200</v>
      </c>
      <c r="AQ53" s="70">
        <f>SUM((AH48*AH53)+(AI48*AI53)+(AJ48*AJ53)+(AK48*AK53)+(AL48*AL53)+(AM48*AM53)+(AN48*AN53)+(AO48*AO53))/(AH53+AI53+AJ53+AK53+AL53+AM53+AN53+AO53)</f>
        <v>3.1640211640211642</v>
      </c>
      <c r="AR53" s="67">
        <f t="shared" si="52"/>
        <v>79.100529100529101</v>
      </c>
      <c r="AT53" s="270"/>
      <c r="AU53" s="61" t="s">
        <v>16</v>
      </c>
      <c r="AV53" s="24">
        <f t="shared" si="53"/>
        <v>23</v>
      </c>
      <c r="AW53" s="25">
        <f t="shared" si="53"/>
        <v>4</v>
      </c>
      <c r="AX53" s="24">
        <f t="shared" si="53"/>
        <v>17</v>
      </c>
      <c r="AY53" s="26">
        <f t="shared" si="53"/>
        <v>18</v>
      </c>
      <c r="AZ53" s="26">
        <f t="shared" si="53"/>
        <v>21</v>
      </c>
      <c r="BA53" s="25">
        <f t="shared" si="53"/>
        <v>35</v>
      </c>
      <c r="BB53" s="24">
        <f t="shared" si="53"/>
        <v>88</v>
      </c>
      <c r="BC53" s="26">
        <f t="shared" si="53"/>
        <v>64</v>
      </c>
      <c r="BD53" s="25">
        <f t="shared" si="53"/>
        <v>136</v>
      </c>
      <c r="BE53" s="51">
        <f t="shared" si="54"/>
        <v>406</v>
      </c>
      <c r="BF53" s="70">
        <f>SUM((AW48*AW53)+(AX48*AX53)+(AY48*AY53)+(AZ48*AZ53)+(BA48*BA53)+(BB48*BB53)+(BC48*BC53)+(BD48*BD53))/(AW53+AX53+AY53+AZ53+BA53+BB53+BC53+BD53)</f>
        <v>3.1475195822454309</v>
      </c>
      <c r="BG53" s="67">
        <f t="shared" si="55"/>
        <v>78.687989556135776</v>
      </c>
    </row>
    <row r="54" spans="2:59" ht="21.75" customHeight="1" x14ac:dyDescent="0.2">
      <c r="B54" s="116" t="s">
        <v>80</v>
      </c>
      <c r="C54" s="179">
        <f t="shared" si="45"/>
        <v>309</v>
      </c>
      <c r="D54" s="135">
        <v>24</v>
      </c>
      <c r="E54" s="135">
        <v>9</v>
      </c>
      <c r="F54" s="135">
        <v>22</v>
      </c>
      <c r="G54" s="135">
        <v>3</v>
      </c>
      <c r="H54" s="135">
        <v>30</v>
      </c>
      <c r="I54" s="135">
        <v>19</v>
      </c>
      <c r="J54" s="135">
        <v>38</v>
      </c>
      <c r="K54" s="135">
        <v>43</v>
      </c>
      <c r="L54" s="135">
        <v>121</v>
      </c>
      <c r="M54" s="140">
        <f t="shared" si="44"/>
        <v>202</v>
      </c>
      <c r="N54" s="139">
        <f t="shared" si="46"/>
        <v>70.877192982456137</v>
      </c>
      <c r="O54" s="138">
        <f>SUM((E46*E54)+(F46*F54)+(G46*G54)+(H46*H54)+(I46*I54)+(J46*J54)+(K46*K54)+(L46*L54))/(E54+F54+G54+H54+I54+J54+K54+L54)</f>
        <v>3.0964912280701755</v>
      </c>
      <c r="P54" s="139">
        <f t="shared" si="47"/>
        <v>77.412280701754383</v>
      </c>
      <c r="Q54" s="270"/>
      <c r="R54" s="107" t="s">
        <v>5</v>
      </c>
      <c r="S54" s="18">
        <f t="shared" si="48"/>
        <v>10</v>
      </c>
      <c r="T54" s="19">
        <f t="shared" si="48"/>
        <v>9</v>
      </c>
      <c r="U54" s="18">
        <f t="shared" si="48"/>
        <v>10</v>
      </c>
      <c r="V54" s="37">
        <f t="shared" si="48"/>
        <v>4</v>
      </c>
      <c r="W54" s="37">
        <f t="shared" si="48"/>
        <v>16</v>
      </c>
      <c r="X54" s="19">
        <f t="shared" si="48"/>
        <v>20</v>
      </c>
      <c r="Y54" s="18">
        <f t="shared" si="48"/>
        <v>32</v>
      </c>
      <c r="Z54" s="37">
        <f t="shared" si="48"/>
        <v>17</v>
      </c>
      <c r="AA54" s="19">
        <f t="shared" si="48"/>
        <v>88</v>
      </c>
      <c r="AB54" s="65">
        <f t="shared" si="49"/>
        <v>206</v>
      </c>
      <c r="AC54" s="70">
        <f>SUM((T48*T54)+(U48*U54)+(V48*V54)+(W48*W54)+(X48*X54)+(Y48*Y54)+(Z48*Z54)+(AA48*AA54))/(T54+U54+V54+W54+X54+Y54+Z54+AA54)</f>
        <v>3.0892857142857144</v>
      </c>
      <c r="AD54" s="67">
        <f t="shared" si="56"/>
        <v>77.232142857142861</v>
      </c>
      <c r="AE54" s="270"/>
      <c r="AF54" s="61" t="s">
        <v>5</v>
      </c>
      <c r="AG54" s="18">
        <f t="shared" si="50"/>
        <v>18</v>
      </c>
      <c r="AH54" s="19">
        <f t="shared" si="50"/>
        <v>3</v>
      </c>
      <c r="AI54" s="18">
        <f t="shared" si="50"/>
        <v>11</v>
      </c>
      <c r="AJ54" s="37">
        <f t="shared" si="50"/>
        <v>6</v>
      </c>
      <c r="AK54" s="37">
        <f t="shared" si="50"/>
        <v>9</v>
      </c>
      <c r="AL54" s="19">
        <f t="shared" si="50"/>
        <v>22</v>
      </c>
      <c r="AM54" s="18">
        <f t="shared" si="50"/>
        <v>21</v>
      </c>
      <c r="AN54" s="37">
        <f t="shared" si="50"/>
        <v>37</v>
      </c>
      <c r="AO54" s="19">
        <f t="shared" si="50"/>
        <v>73</v>
      </c>
      <c r="AP54" s="65">
        <f t="shared" si="51"/>
        <v>200</v>
      </c>
      <c r="AQ54" s="70">
        <f>SUM((AH48*AH54)+(AI48*AI54)+(AJ48*AJ54)+(AK48*AK54)+(AL48*AL54)+(AM48*AM54)+(AN48*AN54)+(AO48*AO54))/(AH54+AI54+AJ54+AK54+AL54+AM54+AN54+AO54)</f>
        <v>3.1730769230769229</v>
      </c>
      <c r="AR54" s="67">
        <f t="shared" si="52"/>
        <v>79.326923076923066</v>
      </c>
      <c r="AT54" s="270"/>
      <c r="AU54" s="61" t="s">
        <v>5</v>
      </c>
      <c r="AV54" s="18">
        <f t="shared" si="53"/>
        <v>28</v>
      </c>
      <c r="AW54" s="19">
        <f t="shared" si="53"/>
        <v>12</v>
      </c>
      <c r="AX54" s="18">
        <f t="shared" si="53"/>
        <v>21</v>
      </c>
      <c r="AY54" s="37">
        <f t="shared" si="53"/>
        <v>10</v>
      </c>
      <c r="AZ54" s="37">
        <f t="shared" si="53"/>
        <v>25</v>
      </c>
      <c r="BA54" s="19">
        <f t="shared" si="53"/>
        <v>42</v>
      </c>
      <c r="BB54" s="18">
        <f t="shared" si="53"/>
        <v>53</v>
      </c>
      <c r="BC54" s="37">
        <f t="shared" si="53"/>
        <v>54</v>
      </c>
      <c r="BD54" s="19">
        <f t="shared" si="53"/>
        <v>161</v>
      </c>
      <c r="BE54" s="65">
        <f t="shared" si="54"/>
        <v>406</v>
      </c>
      <c r="BF54" s="70">
        <f>SUM((AW48*AW54)+(AX48*AX54)+(AY48*AY54)+(AZ48*AZ54)+(BA48*BA54)+(BB48*BB54)+(BC48*BC54)+(BD48*BD54))/(AW54+AX54+AY54+AZ54+BA54+BB54+BC54+BD54)</f>
        <v>3.1296296296296298</v>
      </c>
      <c r="BG54" s="67">
        <f t="shared" si="55"/>
        <v>78.240740740740748</v>
      </c>
    </row>
    <row r="55" spans="2:59" ht="21" customHeight="1" thickBot="1" x14ac:dyDescent="0.4">
      <c r="B55" s="190" t="s">
        <v>6</v>
      </c>
      <c r="C55" s="184">
        <f t="shared" ref="C55:M55" si="57">SUM(C47:C54)</f>
        <v>1648</v>
      </c>
      <c r="D55" s="184">
        <f t="shared" si="57"/>
        <v>78</v>
      </c>
      <c r="E55" s="184">
        <f t="shared" si="57"/>
        <v>29</v>
      </c>
      <c r="F55" s="184">
        <f t="shared" si="57"/>
        <v>67</v>
      </c>
      <c r="G55" s="184">
        <f t="shared" si="57"/>
        <v>70</v>
      </c>
      <c r="H55" s="184">
        <f t="shared" si="57"/>
        <v>155</v>
      </c>
      <c r="I55" s="184">
        <f t="shared" si="57"/>
        <v>222</v>
      </c>
      <c r="J55" s="184">
        <f t="shared" si="57"/>
        <v>246</v>
      </c>
      <c r="K55" s="184">
        <f t="shared" si="57"/>
        <v>215</v>
      </c>
      <c r="L55" s="184">
        <f t="shared" si="57"/>
        <v>566</v>
      </c>
      <c r="M55" s="185">
        <f t="shared" si="57"/>
        <v>1027</v>
      </c>
      <c r="N55" s="142">
        <f>SUM((M55/((C55)-(D55))*100))</f>
        <v>65.414012738853501</v>
      </c>
      <c r="O55" s="141">
        <f>SUM((E46*E55)+(F46*F55)+(G46*G55)+(H46*H55)+(I46*I55)+(J46*J55)+(K46*K55)+(L46*L55))/(E55+F55+G55+H55+I55+J55+K55+L55)</f>
        <v>3.0519108280254779</v>
      </c>
      <c r="P55" s="142">
        <f>SUM(O55/4*100)</f>
        <v>76.297770700636946</v>
      </c>
      <c r="Q55" s="270"/>
      <c r="R55" s="104" t="s">
        <v>23</v>
      </c>
      <c r="S55" s="18">
        <f t="shared" si="48"/>
        <v>1</v>
      </c>
      <c r="T55" s="19">
        <f t="shared" si="48"/>
        <v>0</v>
      </c>
      <c r="U55" s="18">
        <f t="shared" si="48"/>
        <v>0</v>
      </c>
      <c r="V55" s="37">
        <f t="shared" si="48"/>
        <v>0</v>
      </c>
      <c r="W55" s="37">
        <f t="shared" si="48"/>
        <v>0</v>
      </c>
      <c r="X55" s="19">
        <f t="shared" si="48"/>
        <v>0</v>
      </c>
      <c r="Y55" s="18">
        <f t="shared" si="48"/>
        <v>0</v>
      </c>
      <c r="Z55" s="37">
        <f t="shared" si="48"/>
        <v>10</v>
      </c>
      <c r="AA55" s="19">
        <f t="shared" si="48"/>
        <v>92</v>
      </c>
      <c r="AB55" s="65">
        <f t="shared" si="49"/>
        <v>103</v>
      </c>
      <c r="AC55" s="70">
        <f>SUM((T48*T55)+(U48*U55)+(V48*V55)+(W48*W55)+(X48*X55)+(Y48*Y55)+(Z48*Z55)+(AA48*AA55))/(T55+U55+V55+W55+X55+Y55+Z55+AA55)</f>
        <v>3.9509803921568629</v>
      </c>
      <c r="AD55" s="67">
        <f t="shared" si="56"/>
        <v>98.774509803921575</v>
      </c>
      <c r="AE55" s="270"/>
      <c r="AF55" s="99" t="s">
        <v>23</v>
      </c>
      <c r="AG55" s="18">
        <f t="shared" si="50"/>
        <v>11</v>
      </c>
      <c r="AH55" s="19">
        <f t="shared" si="50"/>
        <v>0</v>
      </c>
      <c r="AI55" s="18">
        <f t="shared" si="50"/>
        <v>8</v>
      </c>
      <c r="AJ55" s="37">
        <f t="shared" si="50"/>
        <v>4</v>
      </c>
      <c r="AK55" s="37">
        <f t="shared" si="50"/>
        <v>4</v>
      </c>
      <c r="AL55" s="19">
        <f t="shared" si="50"/>
        <v>3</v>
      </c>
      <c r="AM55" s="18">
        <f t="shared" si="50"/>
        <v>1</v>
      </c>
      <c r="AN55" s="37">
        <f t="shared" si="50"/>
        <v>1</v>
      </c>
      <c r="AO55" s="19">
        <f t="shared" si="50"/>
        <v>68</v>
      </c>
      <c r="AP55" s="65">
        <f t="shared" si="51"/>
        <v>100</v>
      </c>
      <c r="AQ55" s="70">
        <f>SUM((AH48*AH55)+(AI48*AI55)+(AJ48*AJ55)+(AK48*AK55)+(AL48*AL55)+(AM48*AM55)+(AN48*AN55)+(AO48*AO55))/(AH55+AI55+AJ55+AK55+AL55+AM55+AN55+AO55)</f>
        <v>3.4606741573033708</v>
      </c>
      <c r="AR55" s="67">
        <f t="shared" si="52"/>
        <v>86.516853932584269</v>
      </c>
      <c r="AT55" s="270"/>
      <c r="AU55" s="62" t="s">
        <v>23</v>
      </c>
      <c r="AV55" s="18">
        <f t="shared" si="53"/>
        <v>12</v>
      </c>
      <c r="AW55" s="19">
        <f t="shared" si="53"/>
        <v>0</v>
      </c>
      <c r="AX55" s="18">
        <f t="shared" si="53"/>
        <v>8</v>
      </c>
      <c r="AY55" s="37">
        <f t="shared" si="53"/>
        <v>4</v>
      </c>
      <c r="AZ55" s="37">
        <f t="shared" si="53"/>
        <v>4</v>
      </c>
      <c r="BA55" s="19">
        <f t="shared" si="53"/>
        <v>3</v>
      </c>
      <c r="BB55" s="18">
        <f t="shared" si="53"/>
        <v>1</v>
      </c>
      <c r="BC55" s="37">
        <f t="shared" si="53"/>
        <v>11</v>
      </c>
      <c r="BD55" s="19">
        <f t="shared" si="53"/>
        <v>160</v>
      </c>
      <c r="BE55" s="65">
        <f t="shared" si="54"/>
        <v>203</v>
      </c>
      <c r="BF55" s="70">
        <f>SUM((AW48*AW55)+(AX48*AX55)+(AY48*AY55)+(AZ48*AZ55)+(BA48*BA55)+(BB48*BB55)+(BC48*BC55)+(BD48*BD55))/(AW55+AX55+AY55+AZ55+BA55+BB55+BC55+BD55)</f>
        <v>3.7225130890052358</v>
      </c>
      <c r="BG55" s="67">
        <f t="shared" si="55"/>
        <v>93.062827225130889</v>
      </c>
    </row>
    <row r="56" spans="2:59" ht="21" customHeight="1" thickBot="1" x14ac:dyDescent="0.25">
      <c r="B56" s="251" t="s">
        <v>45</v>
      </c>
      <c r="C56" s="253" t="s">
        <v>46</v>
      </c>
      <c r="D56" s="274" t="s">
        <v>67</v>
      </c>
      <c r="E56" s="274"/>
      <c r="F56" s="274"/>
      <c r="G56" s="274"/>
      <c r="H56" s="274"/>
      <c r="I56" s="274"/>
      <c r="J56" s="274"/>
      <c r="K56" s="274"/>
      <c r="L56" s="274"/>
      <c r="M56" s="258" t="s">
        <v>63</v>
      </c>
      <c r="N56" s="260" t="s">
        <v>64</v>
      </c>
      <c r="O56" s="262" t="s">
        <v>47</v>
      </c>
      <c r="P56" s="264" t="s">
        <v>30</v>
      </c>
      <c r="Q56" s="270"/>
      <c r="R56" s="104" t="s">
        <v>11</v>
      </c>
      <c r="S56" s="87">
        <f t="shared" si="48"/>
        <v>24</v>
      </c>
      <c r="T56" s="88">
        <f t="shared" si="48"/>
        <v>9</v>
      </c>
      <c r="U56" s="87">
        <f t="shared" si="48"/>
        <v>22</v>
      </c>
      <c r="V56" s="89">
        <f t="shared" si="48"/>
        <v>3</v>
      </c>
      <c r="W56" s="89">
        <f t="shared" si="48"/>
        <v>30</v>
      </c>
      <c r="X56" s="88">
        <f t="shared" si="48"/>
        <v>19</v>
      </c>
      <c r="Y56" s="87">
        <f t="shared" si="48"/>
        <v>38</v>
      </c>
      <c r="Z56" s="89">
        <f t="shared" si="48"/>
        <v>43</v>
      </c>
      <c r="AA56" s="88">
        <f t="shared" si="48"/>
        <v>121</v>
      </c>
      <c r="AB56" s="91">
        <f t="shared" si="49"/>
        <v>309</v>
      </c>
      <c r="AC56" s="93">
        <f>SUM((T48*T56)+(U48*U56)+(V48*V56)+(W48*W56)+(X48*X56)+(Y48*Y56)+(Z48*Z56)+(AA48*AA56))/(T56+U56+V56+W56+X56+Y56+Z56+AA56)</f>
        <v>3.0964912280701755</v>
      </c>
      <c r="AD56" s="71">
        <f t="shared" si="56"/>
        <v>77.412280701754383</v>
      </c>
      <c r="AE56" s="270"/>
      <c r="AF56" s="99" t="s">
        <v>11</v>
      </c>
      <c r="AG56" s="87">
        <f t="shared" si="50"/>
        <v>21</v>
      </c>
      <c r="AH56" s="88">
        <f t="shared" si="50"/>
        <v>21</v>
      </c>
      <c r="AI56" s="87">
        <f t="shared" si="50"/>
        <v>21</v>
      </c>
      <c r="AJ56" s="89">
        <f t="shared" si="50"/>
        <v>10</v>
      </c>
      <c r="AK56" s="89">
        <f t="shared" si="50"/>
        <v>28</v>
      </c>
      <c r="AL56" s="88">
        <f t="shared" si="50"/>
        <v>44</v>
      </c>
      <c r="AM56" s="87">
        <f t="shared" si="50"/>
        <v>64</v>
      </c>
      <c r="AN56" s="89">
        <f t="shared" si="50"/>
        <v>42</v>
      </c>
      <c r="AO56" s="88">
        <f t="shared" si="50"/>
        <v>49</v>
      </c>
      <c r="AP56" s="91">
        <f t="shared" si="51"/>
        <v>300</v>
      </c>
      <c r="AQ56" s="93">
        <f>SUM((AH48*AH56)+(AI48*AI56)+(AJ48*AJ56)+(AK48*AK56)+(AL48*AL56)+(AM48*AM56)+(AN48*AN56)+(AO48*AO56))/(AH56+AI56+AJ56+AK56+AL56+AM56+AN56+AO56)</f>
        <v>2.6415770609318998</v>
      </c>
      <c r="AR56" s="71">
        <f t="shared" si="52"/>
        <v>66.039426523297493</v>
      </c>
      <c r="AT56" s="270"/>
      <c r="AU56" s="62" t="s">
        <v>11</v>
      </c>
      <c r="AV56" s="87">
        <f t="shared" si="53"/>
        <v>45</v>
      </c>
      <c r="AW56" s="88">
        <f t="shared" si="53"/>
        <v>30</v>
      </c>
      <c r="AX56" s="87">
        <f t="shared" si="53"/>
        <v>43</v>
      </c>
      <c r="AY56" s="89">
        <f t="shared" si="53"/>
        <v>13</v>
      </c>
      <c r="AZ56" s="89">
        <f t="shared" si="53"/>
        <v>58</v>
      </c>
      <c r="BA56" s="88">
        <f t="shared" si="53"/>
        <v>63</v>
      </c>
      <c r="BB56" s="87">
        <f t="shared" si="53"/>
        <v>102</v>
      </c>
      <c r="BC56" s="89">
        <f t="shared" si="53"/>
        <v>85</v>
      </c>
      <c r="BD56" s="88">
        <f t="shared" si="53"/>
        <v>170</v>
      </c>
      <c r="BE56" s="91">
        <f t="shared" si="54"/>
        <v>609</v>
      </c>
      <c r="BF56" s="93">
        <f>SUM((AW48*AW56)+(AX48*AX56)+(AY48*AY56)+(AZ48*AZ56)+(BA48*BA56)+(BB48*BB56)+(BC48*BC56)+(BD48*BD56))/(AW56+AX56+AY56+AZ56+BA56+BB56+BC56+BD56)</f>
        <v>2.8714539007092199</v>
      </c>
      <c r="BG56" s="71">
        <f t="shared" si="55"/>
        <v>71.786347517730491</v>
      </c>
    </row>
    <row r="57" spans="2:59" ht="21" customHeight="1" x14ac:dyDescent="0.2">
      <c r="B57" s="252"/>
      <c r="C57" s="254"/>
      <c r="D57" s="113" t="s">
        <v>9</v>
      </c>
      <c r="E57" s="179">
        <v>0</v>
      </c>
      <c r="F57" s="179">
        <v>1</v>
      </c>
      <c r="G57" s="179">
        <v>1.5</v>
      </c>
      <c r="H57" s="179">
        <v>2</v>
      </c>
      <c r="I57" s="179">
        <v>2.5</v>
      </c>
      <c r="J57" s="179">
        <v>3</v>
      </c>
      <c r="K57" s="179">
        <v>3.5</v>
      </c>
      <c r="L57" s="179">
        <v>4</v>
      </c>
      <c r="M57" s="259"/>
      <c r="N57" s="261"/>
      <c r="O57" s="263"/>
      <c r="P57" s="265"/>
      <c r="Q57" s="270"/>
      <c r="R57" s="407" t="s">
        <v>6</v>
      </c>
      <c r="S57" s="20">
        <f t="shared" ref="S57:AB57" si="58">SUM(S49:S56)</f>
        <v>78</v>
      </c>
      <c r="T57" s="21">
        <f t="shared" si="58"/>
        <v>29</v>
      </c>
      <c r="U57" s="20">
        <f t="shared" si="58"/>
        <v>67</v>
      </c>
      <c r="V57" s="22">
        <f t="shared" si="58"/>
        <v>70</v>
      </c>
      <c r="W57" s="22">
        <f t="shared" si="58"/>
        <v>155</v>
      </c>
      <c r="X57" s="21">
        <f t="shared" si="58"/>
        <v>222</v>
      </c>
      <c r="Y57" s="20">
        <f t="shared" si="58"/>
        <v>246</v>
      </c>
      <c r="Z57" s="22">
        <f t="shared" si="58"/>
        <v>215</v>
      </c>
      <c r="AA57" s="21">
        <f t="shared" si="58"/>
        <v>566</v>
      </c>
      <c r="AB57" s="380">
        <f t="shared" si="58"/>
        <v>1648</v>
      </c>
      <c r="AC57" s="341">
        <f>SUM((T48*T57)+(U48*U57)+(V48*V57)+(W48*W57)+(X48*X57)+(Y48*Y57)+(Z48*Z57)+(AA48*AA57))/(T57+U57+V57+W57+X57+Y57+Z57+AA57)</f>
        <v>3.0519108280254779</v>
      </c>
      <c r="AD57" s="392">
        <f>SUM(AC57/4*100)</f>
        <v>76.297770700636946</v>
      </c>
      <c r="AE57" s="270"/>
      <c r="AF57" s="272" t="s">
        <v>6</v>
      </c>
      <c r="AG57" s="20">
        <f t="shared" ref="AG57:AP57" si="59">SUM(AG49:AG56)</f>
        <v>124</v>
      </c>
      <c r="AH57" s="21">
        <f t="shared" si="59"/>
        <v>38</v>
      </c>
      <c r="AI57" s="20">
        <f t="shared" si="59"/>
        <v>111</v>
      </c>
      <c r="AJ57" s="22">
        <f t="shared" si="59"/>
        <v>59</v>
      </c>
      <c r="AK57" s="22">
        <f t="shared" si="59"/>
        <v>94</v>
      </c>
      <c r="AL57" s="21">
        <f t="shared" si="59"/>
        <v>160</v>
      </c>
      <c r="AM57" s="20">
        <f t="shared" si="59"/>
        <v>207</v>
      </c>
      <c r="AN57" s="22">
        <f t="shared" si="59"/>
        <v>188</v>
      </c>
      <c r="AO57" s="21">
        <f t="shared" si="59"/>
        <v>508</v>
      </c>
      <c r="AP57" s="380">
        <f t="shared" si="59"/>
        <v>1489</v>
      </c>
      <c r="AQ57" s="341">
        <f>SUM((AH48*AH57)+(AI48*AI57)+(AJ48*AJ57)+(AK48*AK57)+(AL48*AL57)+(AM48*AM57)+(AN48*AN57)+(AO48*AO57))/(AH57+AI57+AJ57+AK57+AL57+AM57+AN57+AO57)</f>
        <v>3.0025641025641026</v>
      </c>
      <c r="AR57" s="392">
        <f>SUM(AQ57/4*100)</f>
        <v>75.064102564102569</v>
      </c>
      <c r="AT57" s="270"/>
      <c r="AU57" s="272" t="s">
        <v>6</v>
      </c>
      <c r="AV57" s="20">
        <f t="shared" ref="AV57:BE57" si="60">SUM(AV49:AV56)</f>
        <v>202</v>
      </c>
      <c r="AW57" s="21">
        <f t="shared" si="60"/>
        <v>67</v>
      </c>
      <c r="AX57" s="20">
        <f t="shared" si="60"/>
        <v>178</v>
      </c>
      <c r="AY57" s="22">
        <f t="shared" si="60"/>
        <v>129</v>
      </c>
      <c r="AZ57" s="22">
        <f t="shared" si="60"/>
        <v>249</v>
      </c>
      <c r="BA57" s="21">
        <f t="shared" si="60"/>
        <v>382</v>
      </c>
      <c r="BB57" s="20">
        <f t="shared" si="60"/>
        <v>453</v>
      </c>
      <c r="BC57" s="22">
        <f t="shared" si="60"/>
        <v>403</v>
      </c>
      <c r="BD57" s="21">
        <f t="shared" si="60"/>
        <v>1074</v>
      </c>
      <c r="BE57" s="380">
        <f t="shared" si="60"/>
        <v>3137</v>
      </c>
      <c r="BF57" s="341">
        <f>SUM((AW48*AW57)+(AX48*AX57)+(AY48*AY57)+(AZ48*AZ57)+(BA48*BA57)+(BB48*BB57)+(BC48*BC57)+(BD48*BD57))/(AW57+AX57+AY57+AZ57+BA57+BB57+BC57+BD57)</f>
        <v>3.028960817717206</v>
      </c>
      <c r="BG57" s="392">
        <f>SUM(BF57/4*100)</f>
        <v>75.724020442930154</v>
      </c>
    </row>
    <row r="58" spans="2:59" ht="21.75" customHeight="1" x14ac:dyDescent="0.2">
      <c r="B58" s="115" t="s">
        <v>73</v>
      </c>
      <c r="C58" s="179">
        <f t="shared" ref="C58:C65" si="61">SUM(D58:L58)</f>
        <v>89</v>
      </c>
      <c r="D58" s="135">
        <v>0</v>
      </c>
      <c r="E58" s="135">
        <v>0</v>
      </c>
      <c r="F58" s="135">
        <v>11</v>
      </c>
      <c r="G58" s="135">
        <v>8</v>
      </c>
      <c r="H58" s="135">
        <v>20</v>
      </c>
      <c r="I58" s="135">
        <v>22</v>
      </c>
      <c r="J58" s="135">
        <v>18</v>
      </c>
      <c r="K58" s="135">
        <v>8</v>
      </c>
      <c r="L58" s="135">
        <v>2</v>
      </c>
      <c r="M58" s="140">
        <f t="shared" ref="M58:M65" si="62">SUM(J58+K58+L58)</f>
        <v>28</v>
      </c>
      <c r="N58" s="192">
        <f>SUM(M58/(E58+F58+G58+H58+I58+J58+K58+L58)*100)</f>
        <v>31.460674157303369</v>
      </c>
      <c r="O58" s="194">
        <f>SUM((E57*E58)+(F57*F58)+(G57*G58)+(H57*H58)+(I57*I58)+(J57*J58)+(K57*K58)+(L57*L58))/(E58+F58+G58+H58+I58+J58+K58+L58)</f>
        <v>2.3370786516853932</v>
      </c>
      <c r="P58" s="139">
        <f>SUM(O58/4*100)</f>
        <v>58.426966292134829</v>
      </c>
      <c r="Q58" s="270"/>
      <c r="R58" s="400"/>
      <c r="S58" s="277">
        <f>SUM(S57+T57)</f>
        <v>107</v>
      </c>
      <c r="T58" s="279"/>
      <c r="U58" s="277">
        <f>SUM(U57+V57+W57+X57)</f>
        <v>514</v>
      </c>
      <c r="V58" s="278"/>
      <c r="W58" s="278"/>
      <c r="X58" s="279"/>
      <c r="Y58" s="277">
        <f>SUM(Y57+Z57+AA57)</f>
        <v>1027</v>
      </c>
      <c r="Z58" s="278"/>
      <c r="AA58" s="279"/>
      <c r="AB58" s="381"/>
      <c r="AC58" s="343"/>
      <c r="AD58" s="384"/>
      <c r="AE58" s="270"/>
      <c r="AF58" s="273"/>
      <c r="AG58" s="277">
        <f>SUM(AG57+AH57)</f>
        <v>162</v>
      </c>
      <c r="AH58" s="279"/>
      <c r="AI58" s="277">
        <f>SUM(AI57+AJ57+AK57+AL57)</f>
        <v>424</v>
      </c>
      <c r="AJ58" s="278"/>
      <c r="AK58" s="278"/>
      <c r="AL58" s="279"/>
      <c r="AM58" s="277">
        <f>SUM(AM57+AN57+AO57)</f>
        <v>903</v>
      </c>
      <c r="AN58" s="278"/>
      <c r="AO58" s="279"/>
      <c r="AP58" s="381"/>
      <c r="AQ58" s="343"/>
      <c r="AR58" s="384"/>
      <c r="AT58" s="270"/>
      <c r="AU58" s="273"/>
      <c r="AV58" s="277">
        <f>SUM(AV57+AW57)</f>
        <v>269</v>
      </c>
      <c r="AW58" s="279"/>
      <c r="AX58" s="277">
        <f>SUM(AX57+AY57+AZ57+BA57)</f>
        <v>938</v>
      </c>
      <c r="AY58" s="278"/>
      <c r="AZ58" s="278"/>
      <c r="BA58" s="279"/>
      <c r="BB58" s="277">
        <f>SUM(BB57+BC57+BD57)</f>
        <v>1930</v>
      </c>
      <c r="BC58" s="278"/>
      <c r="BD58" s="279"/>
      <c r="BE58" s="381"/>
      <c r="BF58" s="343"/>
      <c r="BG58" s="384"/>
    </row>
    <row r="59" spans="2:59" ht="21" customHeight="1" x14ac:dyDescent="0.2">
      <c r="B59" s="115" t="s">
        <v>74</v>
      </c>
      <c r="C59" s="179">
        <f t="shared" si="61"/>
        <v>200</v>
      </c>
      <c r="D59" s="135">
        <v>10</v>
      </c>
      <c r="E59" s="135">
        <v>7</v>
      </c>
      <c r="F59" s="135">
        <v>8</v>
      </c>
      <c r="G59" s="135">
        <v>12</v>
      </c>
      <c r="H59" s="135">
        <v>19</v>
      </c>
      <c r="I59" s="135">
        <v>34</v>
      </c>
      <c r="J59" s="135">
        <v>45</v>
      </c>
      <c r="K59" s="135">
        <v>37</v>
      </c>
      <c r="L59" s="135">
        <v>28</v>
      </c>
      <c r="M59" s="140">
        <f t="shared" si="62"/>
        <v>110</v>
      </c>
      <c r="N59" s="192">
        <f t="shared" ref="N59:N65" si="63">SUM(M59/(E59+F59+G59+H59+I59+J59+K59+L59)*100)</f>
        <v>57.894736842105267</v>
      </c>
      <c r="O59" s="194">
        <f>SUM((E57*E59)+(F57*F59)+(G57*G59)+(H57*H59)+(I57*I59)+(J57*J59)+(K57*K59)+(L57*L59))/(E59+F59+G59+H59+I59+J59+K59+L59)</f>
        <v>2.7657894736842104</v>
      </c>
      <c r="P59" s="139">
        <f t="shared" ref="P59:P65" si="64">SUM(O59/4*100)</f>
        <v>69.14473684210526</v>
      </c>
      <c r="Q59" s="270"/>
      <c r="R59" s="106" t="s">
        <v>7</v>
      </c>
      <c r="S59" s="48">
        <f>SUM(S57/((AB57)-(S57)))</f>
        <v>4.9681528662420385E-2</v>
      </c>
      <c r="T59" s="49">
        <f>SUM(T57/((AB57)-(S57)))</f>
        <v>1.8471337579617834E-2</v>
      </c>
      <c r="U59" s="48">
        <f>SUM(U57/((AB57)-(S57)))</f>
        <v>4.2675159235668787E-2</v>
      </c>
      <c r="V59" s="38">
        <f>SUM(V57/((AB57)-(S57)))</f>
        <v>4.4585987261146494E-2</v>
      </c>
      <c r="W59" s="38">
        <f>SUM(W57/((AB57)-(S57)))</f>
        <v>9.8726114649681534E-2</v>
      </c>
      <c r="X59" s="49">
        <f>SUM(X57/((AB57)-(S57)))</f>
        <v>0.14140127388535031</v>
      </c>
      <c r="Y59" s="48">
        <f>SUM(Y57/((AB57)-(S57)))</f>
        <v>0.15668789808917197</v>
      </c>
      <c r="Z59" s="38">
        <f>SUM(Z57/((AB57)-(S57)))</f>
        <v>0.13694267515923567</v>
      </c>
      <c r="AA59" s="49">
        <f>SUM(AA57/((AB57)-(S57)))</f>
        <v>0.36050955414012736</v>
      </c>
      <c r="AB59" s="282">
        <f>SUM(T60+U60+Y60)</f>
        <v>1</v>
      </c>
      <c r="AC59" s="343" t="e">
        <f>SUM((#REF!*T59)+(#REF!*U59)+(#REF!*V59)+(#REF!*W59)+(#REF!*X59)+(#REF!*Y59)+(#REF!*Z59)+(#REF!*AA59))/(T59+U59+V59+W59+X59+Y59+Z59+AA59)</f>
        <v>#REF!</v>
      </c>
      <c r="AD59" s="384"/>
      <c r="AE59" s="270"/>
      <c r="AF59" s="43" t="s">
        <v>7</v>
      </c>
      <c r="AG59" s="48">
        <f>SUM(AG57/((AP57)-(AG57)))</f>
        <v>9.0842490842490839E-2</v>
      </c>
      <c r="AH59" s="49">
        <f>SUM(AH57/((AP57)-(AG57)))</f>
        <v>2.7838827838827841E-2</v>
      </c>
      <c r="AI59" s="48">
        <f>SUM(AI57/((AP57)-(AG57)))</f>
        <v>8.1318681318681321E-2</v>
      </c>
      <c r="AJ59" s="38">
        <f>SUM(AJ57/((AP57)-(AG57)))</f>
        <v>4.3223443223443223E-2</v>
      </c>
      <c r="AK59" s="38">
        <f>SUM(AK57/((AP57)-(AG57)))</f>
        <v>6.886446886446887E-2</v>
      </c>
      <c r="AL59" s="49">
        <f>SUM(AL57/((AP57)-(AG57)))</f>
        <v>0.11721611721611722</v>
      </c>
      <c r="AM59" s="48">
        <f>SUM(AM57/((AP57)-(AG57)))</f>
        <v>0.15164835164835164</v>
      </c>
      <c r="AN59" s="38">
        <f>SUM(AN57/((AP57)-(AG57)))</f>
        <v>0.13772893772893774</v>
      </c>
      <c r="AO59" s="49">
        <f>SUM(AO57/((AP57)-(AG57)))</f>
        <v>0.37216117216117217</v>
      </c>
      <c r="AP59" s="282">
        <f>SUM(AH60+AI60+AM60)</f>
        <v>1</v>
      </c>
      <c r="AQ59" s="343" t="e">
        <f>SUM((#REF!*AH59)+(#REF!*AI59)+(#REF!*AJ59)+(#REF!*AK59)+(#REF!*AL59)+(#REF!*AM59)+(#REF!*AN59)+(#REF!*AO59))/(AH59+AI59+AJ59+AK59+AL59+AM59+AN59+AO59)</f>
        <v>#REF!</v>
      </c>
      <c r="AR59" s="384"/>
      <c r="AT59" s="270"/>
      <c r="AU59" s="43" t="s">
        <v>7</v>
      </c>
      <c r="AV59" s="48">
        <f>SUM(AV57/((BE57)-(AV57)))</f>
        <v>6.8824531516183993E-2</v>
      </c>
      <c r="AW59" s="49">
        <f>SUM(AW57/((BE57)-(AV57)))</f>
        <v>2.2827938671209538E-2</v>
      </c>
      <c r="AX59" s="48">
        <f>SUM(AX57/((BE57)-(AV57)))</f>
        <v>6.0647359454855193E-2</v>
      </c>
      <c r="AY59" s="38">
        <f>SUM(AY57/((BE57)-(AV57)))</f>
        <v>4.3952299829642251E-2</v>
      </c>
      <c r="AZ59" s="38">
        <f>SUM(AZ57/((BE57)-(AV57)))</f>
        <v>8.48381601362862E-2</v>
      </c>
      <c r="BA59" s="49">
        <f>SUM(BA57/((BE57)-(AV57)))</f>
        <v>0.13015332197614993</v>
      </c>
      <c r="BB59" s="48">
        <f>SUM(BB57/((BE57)-(AV57)))</f>
        <v>0.15434412265758091</v>
      </c>
      <c r="BC59" s="38">
        <f>SUM(BC57/((BE57)-(AV57)))</f>
        <v>0.13730834752981261</v>
      </c>
      <c r="BD59" s="49">
        <f>SUM(BD57/((BE57)-(AV57)))</f>
        <v>0.36592844974446337</v>
      </c>
      <c r="BE59" s="282">
        <f>SUM(AW60+AX60+BB60)</f>
        <v>1</v>
      </c>
      <c r="BF59" s="343" t="e">
        <f>SUM((#REF!*AW59)+(#REF!*AX59)+(#REF!*AY59)+(#REF!*AZ59)+(#REF!*BA59)+(#REF!*BB59)+(#REF!*BC59)+(#REF!*BD59))/(AW59+AX59+AY59+AZ59+BA59+BB59+BC59+BD59)</f>
        <v>#REF!</v>
      </c>
      <c r="BG59" s="384"/>
    </row>
    <row r="60" spans="2:59" ht="21" customHeight="1" thickBot="1" x14ac:dyDescent="0.25">
      <c r="B60" s="115" t="s">
        <v>75</v>
      </c>
      <c r="C60" s="179">
        <f t="shared" si="61"/>
        <v>100</v>
      </c>
      <c r="D60" s="135">
        <v>0</v>
      </c>
      <c r="E60" s="135">
        <v>4</v>
      </c>
      <c r="F60" s="135">
        <v>4</v>
      </c>
      <c r="G60" s="135">
        <v>5</v>
      </c>
      <c r="H60" s="135">
        <v>4</v>
      </c>
      <c r="I60" s="135">
        <v>17</v>
      </c>
      <c r="J60" s="135">
        <v>17</v>
      </c>
      <c r="K60" s="135">
        <v>14</v>
      </c>
      <c r="L60" s="135">
        <v>35</v>
      </c>
      <c r="M60" s="140">
        <f t="shared" si="62"/>
        <v>66</v>
      </c>
      <c r="N60" s="192">
        <f t="shared" si="63"/>
        <v>66</v>
      </c>
      <c r="O60" s="194">
        <f>SUM((E57*E60)+(F57*F60)+(G57*G60)+(H57*H60)+(I57*I60)+(J57*J60)+(K57*K60)+(L57*L60))/(E60+F60+G60+H60+I60+J60+K60+L60)</f>
        <v>3.02</v>
      </c>
      <c r="P60" s="139">
        <f t="shared" si="64"/>
        <v>75.5</v>
      </c>
      <c r="Q60" s="271"/>
      <c r="R60" s="121" t="s">
        <v>10</v>
      </c>
      <c r="S60" s="151">
        <f>SUM(S59)</f>
        <v>4.9681528662420385E-2</v>
      </c>
      <c r="T60" s="153">
        <f>SUM(T59)</f>
        <v>1.8471337579617834E-2</v>
      </c>
      <c r="U60" s="284">
        <f>SUM(U59:X59)</f>
        <v>0.32738853503184717</v>
      </c>
      <c r="V60" s="285"/>
      <c r="W60" s="285"/>
      <c r="X60" s="286"/>
      <c r="Y60" s="284">
        <f>SUM(Y59:AA59)</f>
        <v>0.654140127388535</v>
      </c>
      <c r="Z60" s="285"/>
      <c r="AA60" s="286"/>
      <c r="AB60" s="283"/>
      <c r="AC60" s="344" t="e">
        <f>SUM((#REF!*T60)+(#REF!*U60)+(#REF!*V60)+(#REF!*W60)+(#REF!*X60)+(#REF!*Y60)+(#REF!*Z60)+(#REF!*AA60))/(T60+U60+V60+W60+X60+Y60+Z60+AA60)</f>
        <v>#REF!</v>
      </c>
      <c r="AD60" s="393"/>
      <c r="AE60" s="271"/>
      <c r="AF60" s="44" t="s">
        <v>10</v>
      </c>
      <c r="AG60" s="151">
        <f>SUM(AG59)</f>
        <v>9.0842490842490839E-2</v>
      </c>
      <c r="AH60" s="153">
        <f>SUM(AH59)</f>
        <v>2.7838827838827841E-2</v>
      </c>
      <c r="AI60" s="284">
        <f>SUM(AI59:AL59)</f>
        <v>0.31062271062271063</v>
      </c>
      <c r="AJ60" s="285"/>
      <c r="AK60" s="285"/>
      <c r="AL60" s="286"/>
      <c r="AM60" s="284">
        <f>SUM(AM59:AO59)</f>
        <v>0.66153846153846152</v>
      </c>
      <c r="AN60" s="285"/>
      <c r="AO60" s="286"/>
      <c r="AP60" s="283"/>
      <c r="AQ60" s="344" t="e">
        <f>SUM((#REF!*AH60)+(#REF!*AI60)+(#REF!*AJ60)+(#REF!*AK60)+(#REF!*AL60)+(#REF!*AM60)+(#REF!*AN60)+(#REF!*AO60))/(AH60+AI60+AJ60+AK60+AL60+AM60+AN60+AO60)</f>
        <v>#REF!</v>
      </c>
      <c r="AR60" s="393"/>
      <c r="AT60" s="271"/>
      <c r="AU60" s="44" t="s">
        <v>10</v>
      </c>
      <c r="AV60" s="151">
        <f>SUM(AV59)</f>
        <v>6.8824531516183993E-2</v>
      </c>
      <c r="AW60" s="153">
        <f>SUM(AW59)</f>
        <v>2.2827938671209538E-2</v>
      </c>
      <c r="AX60" s="284">
        <f>SUM(AX59:BA59)</f>
        <v>0.31959114139693356</v>
      </c>
      <c r="AY60" s="285"/>
      <c r="AZ60" s="285"/>
      <c r="BA60" s="286"/>
      <c r="BB60" s="284">
        <f>SUM(BB59:BD59)</f>
        <v>0.65758091993185686</v>
      </c>
      <c r="BC60" s="285"/>
      <c r="BD60" s="286"/>
      <c r="BE60" s="283"/>
      <c r="BF60" s="344" t="e">
        <f>SUM((#REF!*AW60)+(#REF!*AX60)+(#REF!*AY60)+(#REF!*AZ60)+(#REF!*BA60)+(#REF!*BB60)+(#REF!*BC60)+(#REF!*BD60))/(AW60+AX60+AY60+AZ60+BA60+BB60+BC60+BD60)</f>
        <v>#REF!</v>
      </c>
      <c r="BG60" s="393"/>
    </row>
    <row r="61" spans="2:59" ht="21" customHeight="1" x14ac:dyDescent="0.2">
      <c r="B61" s="115" t="s">
        <v>76</v>
      </c>
      <c r="C61" s="179">
        <f t="shared" si="61"/>
        <v>300</v>
      </c>
      <c r="D61" s="135">
        <v>53</v>
      </c>
      <c r="E61" s="135">
        <v>0</v>
      </c>
      <c r="F61" s="135">
        <v>34</v>
      </c>
      <c r="G61" s="135">
        <v>0</v>
      </c>
      <c r="H61" s="135">
        <v>0</v>
      </c>
      <c r="I61" s="135">
        <v>5</v>
      </c>
      <c r="J61" s="135">
        <v>19</v>
      </c>
      <c r="K61" s="135">
        <v>34</v>
      </c>
      <c r="L61" s="135">
        <v>155</v>
      </c>
      <c r="M61" s="140">
        <f t="shared" si="62"/>
        <v>208</v>
      </c>
      <c r="N61" s="192">
        <f t="shared" si="63"/>
        <v>84.210526315789465</v>
      </c>
      <c r="O61" s="194">
        <f>SUM((E57*E61)+(F57*F61)+(G57*G61)+(H57*H61)+(I57*I61)+(J57*J61)+(K57*K61)+(L57*L61))/(E61+F61+G61+H61+I61+J61+K61+L61)</f>
        <v>3.4109311740890687</v>
      </c>
      <c r="P61" s="139">
        <f t="shared" si="64"/>
        <v>85.273279352226723</v>
      </c>
      <c r="Q61" s="73"/>
      <c r="R61" s="123"/>
      <c r="S61" s="39"/>
      <c r="T61" s="39"/>
      <c r="U61" s="39"/>
      <c r="V61" s="39"/>
      <c r="W61" s="39"/>
      <c r="X61" s="39"/>
      <c r="Y61" s="39"/>
      <c r="Z61" s="39"/>
      <c r="AA61" s="39"/>
      <c r="AB61" s="111"/>
      <c r="AC61" s="40"/>
      <c r="AD61" s="112"/>
      <c r="AE61" s="73"/>
      <c r="AF61" s="110"/>
      <c r="AG61" s="39"/>
      <c r="AH61" s="39"/>
      <c r="AI61" s="39"/>
      <c r="AJ61" s="39"/>
      <c r="AK61" s="39"/>
      <c r="AL61" s="39"/>
      <c r="AM61" s="39"/>
      <c r="AN61" s="39"/>
      <c r="AO61" s="39"/>
      <c r="AP61" s="111"/>
      <c r="AQ61" s="40"/>
      <c r="AR61" s="112"/>
      <c r="AT61" s="73"/>
      <c r="AU61" s="110"/>
      <c r="AV61" s="39"/>
      <c r="AW61" s="39"/>
      <c r="AX61" s="39"/>
      <c r="AY61" s="39"/>
      <c r="AZ61" s="39"/>
      <c r="BA61" s="39"/>
      <c r="BB61" s="39"/>
      <c r="BC61" s="39"/>
      <c r="BD61" s="39"/>
      <c r="BE61" s="111"/>
      <c r="BF61" s="40"/>
      <c r="BG61" s="112"/>
    </row>
    <row r="62" spans="2:59" ht="21" customHeight="1" x14ac:dyDescent="0.2">
      <c r="B62" s="116" t="s">
        <v>77</v>
      </c>
      <c r="C62" s="179">
        <f t="shared" si="61"/>
        <v>200</v>
      </c>
      <c r="D62" s="135">
        <v>11</v>
      </c>
      <c r="E62" s="135">
        <v>3</v>
      </c>
      <c r="F62" s="135">
        <v>14</v>
      </c>
      <c r="G62" s="135">
        <v>14</v>
      </c>
      <c r="H62" s="135">
        <v>10</v>
      </c>
      <c r="I62" s="135">
        <v>13</v>
      </c>
      <c r="J62" s="135">
        <v>22</v>
      </c>
      <c r="K62" s="135">
        <v>15</v>
      </c>
      <c r="L62" s="135">
        <v>98</v>
      </c>
      <c r="M62" s="140">
        <f t="shared" si="62"/>
        <v>135</v>
      </c>
      <c r="N62" s="192">
        <f t="shared" si="63"/>
        <v>71.428571428571431</v>
      </c>
      <c r="O62" s="194">
        <f>SUM((E57*E62)+(F57*F62)+(G57*G62)+(H57*H62)+(I57*I62)+(J57*J62)+(K57*K62)+(L57*L62))/(E62+F62+G62+H62+I62+J62+K62+L62)</f>
        <v>3.1640211640211642</v>
      </c>
      <c r="P62" s="139">
        <f t="shared" si="64"/>
        <v>79.100529100529101</v>
      </c>
      <c r="Q62" s="73"/>
      <c r="R62" s="123"/>
      <c r="S62" s="39"/>
      <c r="T62" s="39"/>
      <c r="U62" s="39"/>
      <c r="V62" s="39"/>
      <c r="W62" s="39"/>
      <c r="X62" s="39"/>
      <c r="Y62" s="39"/>
      <c r="Z62" s="39"/>
      <c r="AA62" s="39"/>
      <c r="AB62" s="111"/>
      <c r="AC62" s="40"/>
      <c r="AD62" s="112"/>
      <c r="AE62" s="73"/>
      <c r="AF62" s="110"/>
      <c r="AG62" s="39"/>
      <c r="AH62" s="39"/>
      <c r="AI62" s="39"/>
      <c r="AJ62" s="39"/>
      <c r="AK62" s="39"/>
      <c r="AL62" s="39"/>
      <c r="AM62" s="39"/>
      <c r="AN62" s="39"/>
      <c r="AO62" s="39"/>
      <c r="AP62" s="111"/>
      <c r="AQ62" s="40"/>
      <c r="AR62" s="112"/>
      <c r="AT62" s="73"/>
      <c r="AU62" s="110"/>
      <c r="AV62" s="39"/>
      <c r="AW62" s="39"/>
      <c r="AX62" s="39"/>
      <c r="AY62" s="39"/>
      <c r="AZ62" s="39"/>
      <c r="BA62" s="39"/>
      <c r="BB62" s="39"/>
      <c r="BC62" s="39"/>
      <c r="BD62" s="39"/>
      <c r="BE62" s="111"/>
      <c r="BF62" s="40"/>
      <c r="BG62" s="112"/>
    </row>
    <row r="63" spans="2:59" ht="21" customHeight="1" x14ac:dyDescent="0.2">
      <c r="B63" s="116" t="s">
        <v>78</v>
      </c>
      <c r="C63" s="179">
        <f t="shared" si="61"/>
        <v>200</v>
      </c>
      <c r="D63" s="135">
        <v>18</v>
      </c>
      <c r="E63" s="135">
        <v>3</v>
      </c>
      <c r="F63" s="135">
        <v>11</v>
      </c>
      <c r="G63" s="135">
        <v>6</v>
      </c>
      <c r="H63" s="135">
        <v>9</v>
      </c>
      <c r="I63" s="135">
        <v>22</v>
      </c>
      <c r="J63" s="135">
        <v>21</v>
      </c>
      <c r="K63" s="135">
        <v>37</v>
      </c>
      <c r="L63" s="135">
        <v>73</v>
      </c>
      <c r="M63" s="140">
        <f t="shared" si="62"/>
        <v>131</v>
      </c>
      <c r="N63" s="192">
        <f t="shared" si="63"/>
        <v>71.978021978021971</v>
      </c>
      <c r="O63" s="194">
        <f>SUM((E57*E63)+(F57*F63)+(G57*G63)+(H57*H63)+(I57*I63)+(J57*J63)+(K57*K63)+(L57*L63))/(E63+F63+G63+H63+I63+J63+K63+L63)</f>
        <v>3.1730769230769229</v>
      </c>
      <c r="P63" s="139">
        <f t="shared" si="64"/>
        <v>79.326923076923066</v>
      </c>
      <c r="Q63" s="73"/>
      <c r="R63" s="123"/>
      <c r="S63" s="39"/>
      <c r="T63" s="39"/>
      <c r="U63" s="39"/>
      <c r="V63" s="39"/>
      <c r="W63" s="39"/>
      <c r="X63" s="39"/>
      <c r="Y63" s="39"/>
      <c r="Z63" s="39"/>
      <c r="AA63" s="39"/>
      <c r="AB63" s="111"/>
      <c r="AC63" s="40"/>
      <c r="AD63" s="112"/>
      <c r="AE63" s="73"/>
      <c r="AF63" s="110"/>
      <c r="AG63" s="39"/>
      <c r="AH63" s="39"/>
      <c r="AI63" s="39"/>
      <c r="AJ63" s="39"/>
      <c r="AK63" s="39"/>
      <c r="AL63" s="39"/>
      <c r="AM63" s="39"/>
      <c r="AN63" s="39"/>
      <c r="AO63" s="39"/>
      <c r="AP63" s="111"/>
      <c r="AQ63" s="40"/>
      <c r="AR63" s="112"/>
      <c r="AT63" s="73"/>
      <c r="AU63" s="110"/>
      <c r="AV63" s="39"/>
      <c r="AW63" s="39"/>
      <c r="AX63" s="39"/>
      <c r="AY63" s="39"/>
      <c r="AZ63" s="39"/>
      <c r="BA63" s="39"/>
      <c r="BB63" s="39"/>
      <c r="BC63" s="39"/>
      <c r="BD63" s="39"/>
      <c r="BE63" s="111"/>
      <c r="BF63" s="40"/>
      <c r="BG63" s="112"/>
    </row>
    <row r="64" spans="2:59" ht="21" customHeight="1" x14ac:dyDescent="0.45">
      <c r="B64" s="116" t="s">
        <v>79</v>
      </c>
      <c r="C64" s="179">
        <f t="shared" si="61"/>
        <v>100</v>
      </c>
      <c r="D64" s="135">
        <v>11</v>
      </c>
      <c r="E64" s="135">
        <v>0</v>
      </c>
      <c r="F64" s="135">
        <v>8</v>
      </c>
      <c r="G64" s="135">
        <v>4</v>
      </c>
      <c r="H64" s="135">
        <v>4</v>
      </c>
      <c r="I64" s="135">
        <v>3</v>
      </c>
      <c r="J64" s="135">
        <v>1</v>
      </c>
      <c r="K64" s="135">
        <v>1</v>
      </c>
      <c r="L64" s="135">
        <v>68</v>
      </c>
      <c r="M64" s="140">
        <f t="shared" si="62"/>
        <v>70</v>
      </c>
      <c r="N64" s="192">
        <f t="shared" si="63"/>
        <v>78.651685393258433</v>
      </c>
      <c r="O64" s="194">
        <f>SUM((E57*E64)+(F57*F64)+(G57*G64)+(H57*H64)+(I57*I64)+(J57*J64)+(K57*K64)+(L57*L64))/(E64+F64+G64+H64+I64+J64+K64+L64)</f>
        <v>3.4606741573033708</v>
      </c>
      <c r="P64" s="139">
        <f t="shared" si="64"/>
        <v>86.516853932584269</v>
      </c>
    </row>
    <row r="65" spans="2:59" ht="21" customHeight="1" x14ac:dyDescent="0.45">
      <c r="B65" s="116" t="s">
        <v>80</v>
      </c>
      <c r="C65" s="179">
        <f t="shared" si="61"/>
        <v>300</v>
      </c>
      <c r="D65" s="135">
        <v>21</v>
      </c>
      <c r="E65" s="135">
        <v>21</v>
      </c>
      <c r="F65" s="135">
        <v>21</v>
      </c>
      <c r="G65" s="135">
        <v>10</v>
      </c>
      <c r="H65" s="135">
        <v>28</v>
      </c>
      <c r="I65" s="135">
        <v>44</v>
      </c>
      <c r="J65" s="135">
        <v>64</v>
      </c>
      <c r="K65" s="135">
        <v>42</v>
      </c>
      <c r="L65" s="135">
        <v>49</v>
      </c>
      <c r="M65" s="140">
        <f t="shared" si="62"/>
        <v>155</v>
      </c>
      <c r="N65" s="192">
        <f t="shared" si="63"/>
        <v>55.555555555555557</v>
      </c>
      <c r="O65" s="194">
        <f>SUM((E57*E65)+(F57*F65)+(G57*G65)+(H57*H65)+(I57*I65)+(J57*J65)+(K57*K65)+(L57*L65))/(E65+F65+G65+H65+I65+J65+K65+L65)</f>
        <v>2.6415770609318998</v>
      </c>
      <c r="P65" s="139">
        <f t="shared" si="64"/>
        <v>66.039426523297493</v>
      </c>
    </row>
    <row r="66" spans="2:59" ht="21" customHeight="1" thickBot="1" x14ac:dyDescent="0.5">
      <c r="B66" s="190" t="s">
        <v>6</v>
      </c>
      <c r="C66" s="189">
        <f t="shared" ref="C66:M66" si="65">SUM(C58:C65)</f>
        <v>1489</v>
      </c>
      <c r="D66" s="189">
        <f t="shared" si="65"/>
        <v>124</v>
      </c>
      <c r="E66" s="189">
        <f t="shared" si="65"/>
        <v>38</v>
      </c>
      <c r="F66" s="189">
        <f t="shared" si="65"/>
        <v>111</v>
      </c>
      <c r="G66" s="189">
        <f t="shared" si="65"/>
        <v>59</v>
      </c>
      <c r="H66" s="189">
        <f t="shared" si="65"/>
        <v>94</v>
      </c>
      <c r="I66" s="189">
        <f t="shared" si="65"/>
        <v>160</v>
      </c>
      <c r="J66" s="189">
        <f t="shared" si="65"/>
        <v>207</v>
      </c>
      <c r="K66" s="189">
        <f t="shared" si="65"/>
        <v>188</v>
      </c>
      <c r="L66" s="189">
        <f t="shared" si="65"/>
        <v>508</v>
      </c>
      <c r="M66" s="188">
        <f t="shared" si="65"/>
        <v>903</v>
      </c>
      <c r="N66" s="193">
        <f>SUM((M66/((C66)-(D66))*100))</f>
        <v>66.153846153846146</v>
      </c>
      <c r="O66" s="195">
        <f>SUM((E57*E66)+(F57*F66)+(G57*G66)+(H57*H66)+(I57*I66)+(J57*J66)+(K57*K66)+(L57*L66))/(E66+F66+G66+H66+I66+J66+K66+L66)</f>
        <v>3.0025641025641026</v>
      </c>
      <c r="P66" s="143">
        <f>SUM(O66/4*100)</f>
        <v>75.064102564102569</v>
      </c>
    </row>
    <row r="67" spans="2:59" ht="21" customHeight="1" x14ac:dyDescent="0.2">
      <c r="B67" s="251" t="s">
        <v>45</v>
      </c>
      <c r="C67" s="253" t="s">
        <v>46</v>
      </c>
      <c r="D67" s="255" t="s">
        <v>54</v>
      </c>
      <c r="E67" s="256"/>
      <c r="F67" s="256"/>
      <c r="G67" s="256"/>
      <c r="H67" s="256"/>
      <c r="I67" s="256"/>
      <c r="J67" s="256"/>
      <c r="K67" s="256"/>
      <c r="L67" s="257"/>
      <c r="M67" s="258" t="s">
        <v>63</v>
      </c>
      <c r="N67" s="260" t="s">
        <v>64</v>
      </c>
      <c r="O67" s="262" t="s">
        <v>47</v>
      </c>
      <c r="P67" s="264" t="s">
        <v>30</v>
      </c>
      <c r="Q67" s="289" t="s">
        <v>44</v>
      </c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 t="s">
        <v>43</v>
      </c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T67" s="289" t="str">
        <f>$AT$1</f>
        <v>สถิติผลการเรียนของแยกตามระดับชั้น ปีการศึกษา 2558</v>
      </c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</row>
    <row r="68" spans="2:59" ht="21.75" customHeight="1" thickBot="1" x14ac:dyDescent="0.25">
      <c r="B68" s="252"/>
      <c r="C68" s="254"/>
      <c r="D68" s="113" t="s">
        <v>9</v>
      </c>
      <c r="E68" s="179">
        <v>0</v>
      </c>
      <c r="F68" s="179">
        <v>1</v>
      </c>
      <c r="G68" s="179">
        <v>1.5</v>
      </c>
      <c r="H68" s="179">
        <v>2</v>
      </c>
      <c r="I68" s="179">
        <v>2.5</v>
      </c>
      <c r="J68" s="179">
        <v>3</v>
      </c>
      <c r="K68" s="179">
        <v>3.5</v>
      </c>
      <c r="L68" s="179">
        <v>4</v>
      </c>
      <c r="M68" s="259"/>
      <c r="N68" s="261"/>
      <c r="O68" s="263"/>
      <c r="P68" s="265"/>
      <c r="Q68" s="295" t="s">
        <v>18</v>
      </c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 t="s">
        <v>18</v>
      </c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T68" s="295" t="s">
        <v>18</v>
      </c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95"/>
      <c r="BG68" s="295"/>
    </row>
    <row r="69" spans="2:59" ht="21" customHeight="1" thickBot="1" x14ac:dyDescent="0.25">
      <c r="B69" s="115" t="s">
        <v>73</v>
      </c>
      <c r="C69" s="179">
        <f>SUM(D69:L69)</f>
        <v>185</v>
      </c>
      <c r="D69" s="135">
        <v>5</v>
      </c>
      <c r="E69" s="135">
        <v>3</v>
      </c>
      <c r="F69" s="135">
        <v>23</v>
      </c>
      <c r="G69" s="135">
        <v>27</v>
      </c>
      <c r="H69" s="135">
        <v>33</v>
      </c>
      <c r="I69" s="135">
        <v>22</v>
      </c>
      <c r="J69" s="135">
        <v>30</v>
      </c>
      <c r="K69" s="135">
        <v>26</v>
      </c>
      <c r="L69" s="135">
        <v>16</v>
      </c>
      <c r="M69" s="140">
        <f>SUM(J69+K69+L69)</f>
        <v>72</v>
      </c>
      <c r="N69" s="139">
        <f>SUM(M69/(E69+F69+G69+H69+I69+J69+K69+L69)*100)</f>
        <v>40</v>
      </c>
      <c r="O69" s="138">
        <f>SUM((E68*E69)+(F68*F69)+(G68*G69)+(H68*H69)+(I68*I69)+(J68*J69)+(K68*K69)+(L68*L69))/(E69+F69+G69+H69+I69+J69+K69+L69)</f>
        <v>2.3861111111111111</v>
      </c>
      <c r="P69" s="139">
        <f>SUM(O69/4*100)</f>
        <v>59.652777777777779</v>
      </c>
      <c r="Q69" s="290" t="s">
        <v>17</v>
      </c>
      <c r="R69" s="394" t="s">
        <v>8</v>
      </c>
      <c r="S69" s="322" t="s">
        <v>32</v>
      </c>
      <c r="T69" s="323"/>
      <c r="U69" s="324" t="s">
        <v>58</v>
      </c>
      <c r="V69" s="325"/>
      <c r="W69" s="325"/>
      <c r="X69" s="325"/>
      <c r="Y69" s="325"/>
      <c r="Z69" s="325"/>
      <c r="AA69" s="326"/>
      <c r="AB69" s="327" t="s">
        <v>46</v>
      </c>
      <c r="AC69" s="266" t="s">
        <v>7</v>
      </c>
      <c r="AD69" s="268" t="s">
        <v>30</v>
      </c>
      <c r="AE69" s="290" t="s">
        <v>17</v>
      </c>
      <c r="AF69" s="320" t="s">
        <v>8</v>
      </c>
      <c r="AG69" s="322" t="s">
        <v>32</v>
      </c>
      <c r="AH69" s="323"/>
      <c r="AI69" s="324" t="s">
        <v>58</v>
      </c>
      <c r="AJ69" s="325"/>
      <c r="AK69" s="325"/>
      <c r="AL69" s="325"/>
      <c r="AM69" s="325"/>
      <c r="AN69" s="325"/>
      <c r="AO69" s="326"/>
      <c r="AP69" s="327" t="s">
        <v>46</v>
      </c>
      <c r="AQ69" s="266" t="s">
        <v>7</v>
      </c>
      <c r="AR69" s="268" t="s">
        <v>30</v>
      </c>
      <c r="AT69" s="290" t="s">
        <v>17</v>
      </c>
      <c r="AU69" s="320" t="s">
        <v>8</v>
      </c>
      <c r="AV69" s="322" t="s">
        <v>32</v>
      </c>
      <c r="AW69" s="323"/>
      <c r="AX69" s="324" t="s">
        <v>58</v>
      </c>
      <c r="AY69" s="325"/>
      <c r="AZ69" s="325"/>
      <c r="BA69" s="325"/>
      <c r="BB69" s="325"/>
      <c r="BC69" s="325"/>
      <c r="BD69" s="326"/>
      <c r="BE69" s="327" t="s">
        <v>46</v>
      </c>
      <c r="BF69" s="266" t="s">
        <v>7</v>
      </c>
      <c r="BG69" s="268" t="s">
        <v>30</v>
      </c>
    </row>
    <row r="70" spans="2:59" ht="21" customHeight="1" thickBot="1" x14ac:dyDescent="0.25">
      <c r="B70" s="115" t="s">
        <v>74</v>
      </c>
      <c r="C70" s="179">
        <f t="shared" ref="C70:C76" si="66">SUM(D70:L70)</f>
        <v>223</v>
      </c>
      <c r="D70" s="135">
        <v>37</v>
      </c>
      <c r="E70" s="135">
        <v>10</v>
      </c>
      <c r="F70" s="135">
        <v>67</v>
      </c>
      <c r="G70" s="135">
        <v>34</v>
      </c>
      <c r="H70" s="135">
        <v>34</v>
      </c>
      <c r="I70" s="135">
        <v>18</v>
      </c>
      <c r="J70" s="135">
        <v>14</v>
      </c>
      <c r="K70" s="135">
        <v>1</v>
      </c>
      <c r="L70" s="135">
        <v>8</v>
      </c>
      <c r="M70" s="140">
        <f t="shared" ref="M70:M76" si="67">SUM(J70+K70+L70)</f>
        <v>23</v>
      </c>
      <c r="N70" s="139">
        <f t="shared" ref="N70:N76" si="68">SUM(M70/(E70+F70+G70+H70+I70+J70+K70+L70)*100)</f>
        <v>12.365591397849462</v>
      </c>
      <c r="O70" s="138">
        <f>SUM((E68*E70)+(F68*F70)+(G68*G70)+(H68*H70)+(I68*I70)+(J68*J70)+(K68*K70)+(L68*L70))/(E70+F70+G70+H70+I70+J70+K70+L70)</f>
        <v>1.6586021505376345</v>
      </c>
      <c r="P70" s="139">
        <f t="shared" ref="P70:P76" si="69">SUM(O70/4*100)</f>
        <v>41.465053763440864</v>
      </c>
      <c r="Q70" s="291"/>
      <c r="R70" s="395"/>
      <c r="S70" s="46" t="s">
        <v>9</v>
      </c>
      <c r="T70" s="47">
        <v>0</v>
      </c>
      <c r="U70" s="13">
        <v>1</v>
      </c>
      <c r="V70" s="11">
        <v>1.5</v>
      </c>
      <c r="W70" s="11">
        <v>2</v>
      </c>
      <c r="X70" s="12">
        <v>2.5</v>
      </c>
      <c r="Y70" s="13">
        <v>3</v>
      </c>
      <c r="Z70" s="11">
        <v>3.5</v>
      </c>
      <c r="AA70" s="12">
        <v>4</v>
      </c>
      <c r="AB70" s="328"/>
      <c r="AC70" s="267"/>
      <c r="AD70" s="269"/>
      <c r="AE70" s="291"/>
      <c r="AF70" s="321"/>
      <c r="AG70" s="46" t="s">
        <v>9</v>
      </c>
      <c r="AH70" s="47">
        <v>0</v>
      </c>
      <c r="AI70" s="13">
        <v>1</v>
      </c>
      <c r="AJ70" s="11">
        <v>1.5</v>
      </c>
      <c r="AK70" s="11">
        <v>2</v>
      </c>
      <c r="AL70" s="12">
        <v>2.5</v>
      </c>
      <c r="AM70" s="13">
        <v>3</v>
      </c>
      <c r="AN70" s="11">
        <v>3.5</v>
      </c>
      <c r="AO70" s="12">
        <v>4</v>
      </c>
      <c r="AP70" s="328"/>
      <c r="AQ70" s="267"/>
      <c r="AR70" s="269"/>
      <c r="AT70" s="291"/>
      <c r="AU70" s="321"/>
      <c r="AV70" s="46" t="s">
        <v>9</v>
      </c>
      <c r="AW70" s="47">
        <v>0</v>
      </c>
      <c r="AX70" s="13">
        <v>1</v>
      </c>
      <c r="AY70" s="11">
        <v>1.5</v>
      </c>
      <c r="AZ70" s="11">
        <v>2</v>
      </c>
      <c r="BA70" s="12">
        <v>2.5</v>
      </c>
      <c r="BB70" s="13">
        <v>3</v>
      </c>
      <c r="BC70" s="11">
        <v>3.5</v>
      </c>
      <c r="BD70" s="12">
        <v>4</v>
      </c>
      <c r="BE70" s="328"/>
      <c r="BF70" s="267"/>
      <c r="BG70" s="269"/>
    </row>
    <row r="71" spans="2:59" ht="21" customHeight="1" x14ac:dyDescent="0.2">
      <c r="B71" s="115" t="s">
        <v>75</v>
      </c>
      <c r="C71" s="179">
        <f t="shared" si="66"/>
        <v>309</v>
      </c>
      <c r="D71" s="135">
        <v>2</v>
      </c>
      <c r="E71" s="135">
        <v>11</v>
      </c>
      <c r="F71" s="135">
        <v>28</v>
      </c>
      <c r="G71" s="135">
        <v>22</v>
      </c>
      <c r="H71" s="135">
        <v>50</v>
      </c>
      <c r="I71" s="135">
        <v>48</v>
      </c>
      <c r="J71" s="135">
        <v>32</v>
      </c>
      <c r="K71" s="135">
        <v>36</v>
      </c>
      <c r="L71" s="135">
        <v>80</v>
      </c>
      <c r="M71" s="140">
        <f t="shared" si="67"/>
        <v>148</v>
      </c>
      <c r="N71" s="139">
        <f t="shared" si="68"/>
        <v>48.208469055374593</v>
      </c>
      <c r="O71" s="138">
        <f>SUM((E68*E71)+(F68*F71)+(G68*G71)+(H68*H71)+(I68*I71)+(J68*J71)+(K68*K71)+(L68*L71))/(E71+F71+G71+H71+I71+J71+K71+L71)</f>
        <v>2.6807817589576546</v>
      </c>
      <c r="P71" s="139">
        <f t="shared" si="69"/>
        <v>67.019543973941367</v>
      </c>
      <c r="Q71" s="270" t="s">
        <v>39</v>
      </c>
      <c r="R71" s="64" t="s">
        <v>2</v>
      </c>
      <c r="S71" s="14">
        <f t="shared" ref="S71:AA78" si="70">D69</f>
        <v>5</v>
      </c>
      <c r="T71" s="15">
        <f t="shared" si="70"/>
        <v>3</v>
      </c>
      <c r="U71" s="14">
        <f t="shared" si="70"/>
        <v>23</v>
      </c>
      <c r="V71" s="17">
        <f t="shared" si="70"/>
        <v>27</v>
      </c>
      <c r="W71" s="17">
        <f t="shared" si="70"/>
        <v>33</v>
      </c>
      <c r="X71" s="15">
        <f t="shared" si="70"/>
        <v>22</v>
      </c>
      <c r="Y71" s="14">
        <f t="shared" si="70"/>
        <v>30</v>
      </c>
      <c r="Z71" s="17">
        <f t="shared" si="70"/>
        <v>26</v>
      </c>
      <c r="AA71" s="15">
        <f t="shared" si="70"/>
        <v>16</v>
      </c>
      <c r="AB71" s="64">
        <f t="shared" ref="AB71:AB78" si="71">SUM(S71:AA71)</f>
        <v>185</v>
      </c>
      <c r="AC71" s="69">
        <f>SUM((T70*T71)+(U70*U71)+(V70*V71)+(W70*W71)+(X70*X71)+(Y70*Y71)+(Z70*Z71)+(AA70*AA71))/(T71+U71+V71+W71+X71+Y71+Z71+AA71)</f>
        <v>2.3861111111111111</v>
      </c>
      <c r="AD71" s="67">
        <f>SUM(AC71/4*100)</f>
        <v>59.652777777777779</v>
      </c>
      <c r="AE71" s="270" t="s">
        <v>39</v>
      </c>
      <c r="AF71" s="59" t="s">
        <v>2</v>
      </c>
      <c r="AG71" s="14">
        <f t="shared" ref="AG71:AO78" si="72">D80</f>
        <v>3</v>
      </c>
      <c r="AH71" s="15">
        <f t="shared" si="72"/>
        <v>0</v>
      </c>
      <c r="AI71" s="14">
        <f t="shared" si="72"/>
        <v>17</v>
      </c>
      <c r="AJ71" s="17">
        <f t="shared" si="72"/>
        <v>10</v>
      </c>
      <c r="AK71" s="17">
        <f t="shared" si="72"/>
        <v>20</v>
      </c>
      <c r="AL71" s="15">
        <f t="shared" si="72"/>
        <v>26</v>
      </c>
      <c r="AM71" s="14">
        <f t="shared" si="72"/>
        <v>28</v>
      </c>
      <c r="AN71" s="17">
        <f t="shared" si="72"/>
        <v>26</v>
      </c>
      <c r="AO71" s="15">
        <f t="shared" si="72"/>
        <v>49</v>
      </c>
      <c r="AP71" s="64">
        <f t="shared" ref="AP71:AP78" si="73">SUM(AG71:AO71)</f>
        <v>179</v>
      </c>
      <c r="AQ71" s="69">
        <f>SUM((AH70*AH71)+(AI70*AI71)+(AJ70*AJ71)+(AK70*AK71)+(AL70*AL71)+(AM70*AM71)+(AN70*AN71)+(AO70*AO71))/(AH71+AI71+AJ71+AK71+AL71+AM71+AN71+AO71)</f>
        <v>2.8863636363636362</v>
      </c>
      <c r="AR71" s="67">
        <f t="shared" ref="AR71:AR78" si="74">SUM(AQ71/4*100)</f>
        <v>72.159090909090907</v>
      </c>
      <c r="AT71" s="270" t="s">
        <v>39</v>
      </c>
      <c r="AU71" s="59" t="s">
        <v>2</v>
      </c>
      <c r="AV71" s="14">
        <f t="shared" ref="AV71:BD78" si="75">SUM(S71+AG71)</f>
        <v>8</v>
      </c>
      <c r="AW71" s="15">
        <f t="shared" si="75"/>
        <v>3</v>
      </c>
      <c r="AX71" s="14">
        <f t="shared" si="75"/>
        <v>40</v>
      </c>
      <c r="AY71" s="17">
        <f t="shared" si="75"/>
        <v>37</v>
      </c>
      <c r="AZ71" s="17">
        <f t="shared" si="75"/>
        <v>53</v>
      </c>
      <c r="BA71" s="15">
        <f t="shared" si="75"/>
        <v>48</v>
      </c>
      <c r="BB71" s="14">
        <f t="shared" si="75"/>
        <v>58</v>
      </c>
      <c r="BC71" s="17">
        <f t="shared" si="75"/>
        <v>52</v>
      </c>
      <c r="BD71" s="15">
        <f t="shared" si="75"/>
        <v>65</v>
      </c>
      <c r="BE71" s="64">
        <f t="shared" ref="BE71:BE78" si="76">SUM(AV71:BD71)</f>
        <v>364</v>
      </c>
      <c r="BF71" s="69">
        <f>SUM((AW70*AW71)+(AX70*AX71)+(AY70*AY71)+(AZ70*AZ71)+(BA70*BA71)+(BB70*BB71)+(BC70*BC71)+(BD70*BD71))/(AW71+AX71+AY71+AZ71+BA71+BB71+BC71+BD71)</f>
        <v>2.6334269662921348</v>
      </c>
      <c r="BG71" s="67">
        <f t="shared" ref="BG71:BG78" si="77">SUM(BF71/4*100)</f>
        <v>65.835674157303373</v>
      </c>
    </row>
    <row r="72" spans="2:59" ht="21.75" customHeight="1" x14ac:dyDescent="0.2">
      <c r="B72" s="115" t="s">
        <v>76</v>
      </c>
      <c r="C72" s="179">
        <f t="shared" si="66"/>
        <v>408</v>
      </c>
      <c r="D72" s="135">
        <v>9</v>
      </c>
      <c r="E72" s="135">
        <v>17</v>
      </c>
      <c r="F72" s="135">
        <v>48</v>
      </c>
      <c r="G72" s="135">
        <v>51</v>
      </c>
      <c r="H72" s="135">
        <v>56</v>
      </c>
      <c r="I72" s="135">
        <v>46</v>
      </c>
      <c r="J72" s="135">
        <v>45</v>
      </c>
      <c r="K72" s="135">
        <v>49</v>
      </c>
      <c r="L72" s="135">
        <v>87</v>
      </c>
      <c r="M72" s="140">
        <f t="shared" si="67"/>
        <v>181</v>
      </c>
      <c r="N72" s="139">
        <f t="shared" si="68"/>
        <v>45.363408521303256</v>
      </c>
      <c r="O72" s="138">
        <f>SUM((E68*E72)+(F68*F72)+(G68*G72)+(H68*H72)+(I68*I72)+(J68*J72)+(K68*K72)+(L68*L72))/(E72+F72+G72+H72+I72+J72+K72+L72)</f>
        <v>2.5213032581453634</v>
      </c>
      <c r="P72" s="139">
        <f t="shared" si="69"/>
        <v>63.032581453634087</v>
      </c>
      <c r="Q72" s="270"/>
      <c r="R72" s="65" t="s">
        <v>3</v>
      </c>
      <c r="S72" s="18">
        <f t="shared" si="70"/>
        <v>37</v>
      </c>
      <c r="T72" s="19">
        <f t="shared" si="70"/>
        <v>10</v>
      </c>
      <c r="U72" s="18">
        <f t="shared" si="70"/>
        <v>67</v>
      </c>
      <c r="V72" s="37">
        <f t="shared" si="70"/>
        <v>34</v>
      </c>
      <c r="W72" s="37">
        <f t="shared" si="70"/>
        <v>34</v>
      </c>
      <c r="X72" s="19">
        <f t="shared" si="70"/>
        <v>18</v>
      </c>
      <c r="Y72" s="18">
        <f t="shared" si="70"/>
        <v>14</v>
      </c>
      <c r="Z72" s="37">
        <f t="shared" si="70"/>
        <v>1</v>
      </c>
      <c r="AA72" s="19">
        <f t="shared" si="70"/>
        <v>8</v>
      </c>
      <c r="AB72" s="65">
        <f t="shared" si="71"/>
        <v>223</v>
      </c>
      <c r="AC72" s="70">
        <f>SUM((T70*T72)+(U70*U72)+(V70*V72)+(W70*W72)+(X70*X72)+(Y70*Y72)+(Z70*Z72)+(AA70*AA72))/(T72+U72+V72+W72+X72+Y72+Z72+AA72)</f>
        <v>1.6586021505376345</v>
      </c>
      <c r="AD72" s="67">
        <f t="shared" ref="AD72:AD78" si="78">SUM(AC72/4*100)</f>
        <v>41.465053763440864</v>
      </c>
      <c r="AE72" s="270"/>
      <c r="AF72" s="60" t="s">
        <v>3</v>
      </c>
      <c r="AG72" s="18">
        <f t="shared" si="72"/>
        <v>13</v>
      </c>
      <c r="AH72" s="19">
        <f t="shared" si="72"/>
        <v>10</v>
      </c>
      <c r="AI72" s="18">
        <f t="shared" si="72"/>
        <v>31</v>
      </c>
      <c r="AJ72" s="37">
        <f t="shared" si="72"/>
        <v>29</v>
      </c>
      <c r="AK72" s="37">
        <f t="shared" si="72"/>
        <v>42</v>
      </c>
      <c r="AL72" s="19">
        <f t="shared" si="72"/>
        <v>33</v>
      </c>
      <c r="AM72" s="18">
        <f t="shared" si="72"/>
        <v>28</v>
      </c>
      <c r="AN72" s="37">
        <f t="shared" si="72"/>
        <v>8</v>
      </c>
      <c r="AO72" s="19">
        <f t="shared" si="72"/>
        <v>23</v>
      </c>
      <c r="AP72" s="65">
        <f t="shared" si="73"/>
        <v>217</v>
      </c>
      <c r="AQ72" s="70">
        <f>SUM((AH70*AH72)+(AI70*AI72)+(AJ70*AJ72)+(AK70*AK72)+(AL70*AL72)+(AM70*AM72)+(AN70*AN72)+(AO70*AO72))/(AH72+AI72+AJ72+AK72+AL72+AM72+AN72+AO72)</f>
        <v>2.1813725490196076</v>
      </c>
      <c r="AR72" s="67">
        <f t="shared" si="74"/>
        <v>54.534313725490193</v>
      </c>
      <c r="AT72" s="270"/>
      <c r="AU72" s="60" t="s">
        <v>3</v>
      </c>
      <c r="AV72" s="18">
        <f t="shared" si="75"/>
        <v>50</v>
      </c>
      <c r="AW72" s="19">
        <f t="shared" si="75"/>
        <v>20</v>
      </c>
      <c r="AX72" s="18">
        <f t="shared" si="75"/>
        <v>98</v>
      </c>
      <c r="AY72" s="37">
        <f t="shared" si="75"/>
        <v>63</v>
      </c>
      <c r="AZ72" s="37">
        <f t="shared" si="75"/>
        <v>76</v>
      </c>
      <c r="BA72" s="19">
        <f t="shared" si="75"/>
        <v>51</v>
      </c>
      <c r="BB72" s="18">
        <f t="shared" si="75"/>
        <v>42</v>
      </c>
      <c r="BC72" s="37">
        <f t="shared" si="75"/>
        <v>9</v>
      </c>
      <c r="BD72" s="19">
        <f t="shared" si="75"/>
        <v>31</v>
      </c>
      <c r="BE72" s="65">
        <f t="shared" si="76"/>
        <v>440</v>
      </c>
      <c r="BF72" s="70">
        <f>SUM((AW70*AW72)+(AX70*AX72)+(AY70*AY72)+(AZ70*AZ72)+(BA70*BA72)+(BB70*BB72)+(BC70*BC72)+(BD70*BD72))/(AW72+AX72+AY72+AZ72+BA72+BB72+BC72+BD72)</f>
        <v>1.9320512820512821</v>
      </c>
      <c r="BG72" s="67">
        <f t="shared" si="77"/>
        <v>48.301282051282051</v>
      </c>
    </row>
    <row r="73" spans="2:59" ht="20.85" customHeight="1" x14ac:dyDescent="0.2">
      <c r="B73" s="116" t="s">
        <v>77</v>
      </c>
      <c r="C73" s="179">
        <f t="shared" si="66"/>
        <v>185</v>
      </c>
      <c r="D73" s="135">
        <v>12</v>
      </c>
      <c r="E73" s="135">
        <v>1</v>
      </c>
      <c r="F73" s="135">
        <v>0</v>
      </c>
      <c r="G73" s="135">
        <v>0</v>
      </c>
      <c r="H73" s="135">
        <v>1</v>
      </c>
      <c r="I73" s="135">
        <v>0</v>
      </c>
      <c r="J73" s="135">
        <v>0</v>
      </c>
      <c r="K73" s="135">
        <v>2</v>
      </c>
      <c r="L73" s="135">
        <v>169</v>
      </c>
      <c r="M73" s="140">
        <f t="shared" si="67"/>
        <v>171</v>
      </c>
      <c r="N73" s="139">
        <f t="shared" si="68"/>
        <v>98.843930635838149</v>
      </c>
      <c r="O73" s="138">
        <f>SUM((E68*E73)+(F68*F73)+(G68*G73)+(H68*H73)+(I68*I73)+(J68*J73)+(K68*K73)+(L68*L73))/(E73+F73+G73+H73+I73+J73+K73+L73)</f>
        <v>3.9595375722543351</v>
      </c>
      <c r="P73" s="139">
        <f t="shared" si="69"/>
        <v>98.988439306358373</v>
      </c>
      <c r="Q73" s="270"/>
      <c r="R73" s="107" t="s">
        <v>4</v>
      </c>
      <c r="S73" s="24">
        <f t="shared" si="70"/>
        <v>2</v>
      </c>
      <c r="T73" s="25">
        <f t="shared" si="70"/>
        <v>11</v>
      </c>
      <c r="U73" s="24">
        <f t="shared" si="70"/>
        <v>28</v>
      </c>
      <c r="V73" s="26">
        <f t="shared" si="70"/>
        <v>22</v>
      </c>
      <c r="W73" s="26">
        <f t="shared" si="70"/>
        <v>50</v>
      </c>
      <c r="X73" s="25">
        <f t="shared" si="70"/>
        <v>48</v>
      </c>
      <c r="Y73" s="24">
        <f t="shared" si="70"/>
        <v>32</v>
      </c>
      <c r="Z73" s="26">
        <f t="shared" si="70"/>
        <v>36</v>
      </c>
      <c r="AA73" s="25">
        <f t="shared" si="70"/>
        <v>80</v>
      </c>
      <c r="AB73" s="97">
        <f t="shared" si="71"/>
        <v>309</v>
      </c>
      <c r="AC73" s="70">
        <f>SUM((T70*T73)+(U70*U73)+(V70*V73)+(W70*W73)+(X70*X73)+(Y70*Y73)+(Z70*Z73)+(AA70*AA73))/(T73+U73+V73+W73+X73+Y73+Z73+AA73)</f>
        <v>2.6807817589576546</v>
      </c>
      <c r="AD73" s="67">
        <f t="shared" si="78"/>
        <v>67.019543973941367</v>
      </c>
      <c r="AE73" s="270"/>
      <c r="AF73" s="61" t="s">
        <v>4</v>
      </c>
      <c r="AG73" s="24">
        <f t="shared" si="72"/>
        <v>14</v>
      </c>
      <c r="AH73" s="25">
        <f t="shared" si="72"/>
        <v>17</v>
      </c>
      <c r="AI73" s="24">
        <f t="shared" si="72"/>
        <v>30</v>
      </c>
      <c r="AJ73" s="26">
        <f t="shared" si="72"/>
        <v>48</v>
      </c>
      <c r="AK73" s="26">
        <f t="shared" si="72"/>
        <v>27</v>
      </c>
      <c r="AL73" s="25">
        <f t="shared" si="72"/>
        <v>31</v>
      </c>
      <c r="AM73" s="24">
        <f t="shared" si="72"/>
        <v>41</v>
      </c>
      <c r="AN73" s="26">
        <f t="shared" si="72"/>
        <v>48</v>
      </c>
      <c r="AO73" s="25">
        <f t="shared" si="72"/>
        <v>46</v>
      </c>
      <c r="AP73" s="97">
        <f t="shared" si="73"/>
        <v>302</v>
      </c>
      <c r="AQ73" s="70">
        <f>SUM((AH70*AH73)+(AI70*AI73)+(AJ70*AJ73)+(AK70*AK73)+(AL70*AL73)+(AM70*AM73)+(AN70*AN73)+(AO70*AO73))/(AH73+AI73+AJ73+AK73+AL73+AM73+AN73+AO73)</f>
        <v>2.4600694444444446</v>
      </c>
      <c r="AR73" s="67">
        <f t="shared" si="74"/>
        <v>61.501736111111114</v>
      </c>
      <c r="AT73" s="270"/>
      <c r="AU73" s="61" t="s">
        <v>4</v>
      </c>
      <c r="AV73" s="24">
        <f t="shared" si="75"/>
        <v>16</v>
      </c>
      <c r="AW73" s="25">
        <f t="shared" si="75"/>
        <v>28</v>
      </c>
      <c r="AX73" s="24">
        <f t="shared" si="75"/>
        <v>58</v>
      </c>
      <c r="AY73" s="26">
        <f t="shared" si="75"/>
        <v>70</v>
      </c>
      <c r="AZ73" s="26">
        <f t="shared" si="75"/>
        <v>77</v>
      </c>
      <c r="BA73" s="25">
        <f t="shared" si="75"/>
        <v>79</v>
      </c>
      <c r="BB73" s="24">
        <f t="shared" si="75"/>
        <v>73</v>
      </c>
      <c r="BC73" s="26">
        <f t="shared" si="75"/>
        <v>84</v>
      </c>
      <c r="BD73" s="25">
        <f t="shared" si="75"/>
        <v>126</v>
      </c>
      <c r="BE73" s="51">
        <f t="shared" si="76"/>
        <v>611</v>
      </c>
      <c r="BF73" s="70">
        <f>SUM((AW70*AW73)+(AX70*AX73)+(AY70*AY73)+(AZ70*AZ73)+(BA70*BA73)+(BB70*BB73)+(BC70*BC73)+(BD70*BD73))/(AW73+AX73+AY73+AZ73+BA73+BB73+BC73+BD73)</f>
        <v>2.573949579831933</v>
      </c>
      <c r="BG73" s="67">
        <f t="shared" si="77"/>
        <v>64.348739495798327</v>
      </c>
    </row>
    <row r="74" spans="2:59" ht="20.85" customHeight="1" x14ac:dyDescent="0.2">
      <c r="B74" s="116" t="s">
        <v>78</v>
      </c>
      <c r="C74" s="179">
        <f t="shared" si="66"/>
        <v>185</v>
      </c>
      <c r="D74" s="135">
        <v>17</v>
      </c>
      <c r="E74" s="135">
        <v>22</v>
      </c>
      <c r="F74" s="135">
        <v>16</v>
      </c>
      <c r="G74" s="135">
        <v>0</v>
      </c>
      <c r="H74" s="135">
        <v>8</v>
      </c>
      <c r="I74" s="135">
        <v>26</v>
      </c>
      <c r="J74" s="135">
        <v>46</v>
      </c>
      <c r="K74" s="135">
        <v>19</v>
      </c>
      <c r="L74" s="135">
        <v>31</v>
      </c>
      <c r="M74" s="140">
        <f t="shared" si="67"/>
        <v>96</v>
      </c>
      <c r="N74" s="139">
        <f t="shared" si="68"/>
        <v>57.142857142857139</v>
      </c>
      <c r="O74" s="138">
        <f>SUM((E68*E74)+(F68*F74)+(G68*G74)+(H68*H74)+(I68*I74)+(J68*J74)+(K68*K74)+(L68*L74))/(E74+F74+G74+H74+I74+J74+K74+L74)</f>
        <v>2.5327380952380953</v>
      </c>
      <c r="P74" s="139">
        <f t="shared" si="69"/>
        <v>63.318452380952387</v>
      </c>
      <c r="Q74" s="270"/>
      <c r="R74" s="105" t="s">
        <v>22</v>
      </c>
      <c r="S74" s="152">
        <f t="shared" si="70"/>
        <v>9</v>
      </c>
      <c r="T74" s="57">
        <f t="shared" si="70"/>
        <v>17</v>
      </c>
      <c r="U74" s="98">
        <f t="shared" si="70"/>
        <v>48</v>
      </c>
      <c r="V74" s="58">
        <f t="shared" si="70"/>
        <v>51</v>
      </c>
      <c r="W74" s="58">
        <f t="shared" si="70"/>
        <v>56</v>
      </c>
      <c r="X74" s="57">
        <f t="shared" si="70"/>
        <v>46</v>
      </c>
      <c r="Y74" s="98">
        <f t="shared" si="70"/>
        <v>45</v>
      </c>
      <c r="Z74" s="58">
        <f t="shared" si="70"/>
        <v>49</v>
      </c>
      <c r="AA74" s="57">
        <f t="shared" si="70"/>
        <v>87</v>
      </c>
      <c r="AB74" s="101">
        <f t="shared" si="71"/>
        <v>408</v>
      </c>
      <c r="AC74" s="92">
        <f>SUM((T70*T74)+(U70*U74)+(V70*V74)+(W70*W74)+(X70*X74)+(Y70*Y74)+(Z70*Z74)+(AA70*AA74))/(T74+U74+V74+W74+X74+Y74+Z74+AA74)</f>
        <v>2.5213032581453634</v>
      </c>
      <c r="AD74" s="67">
        <f t="shared" si="78"/>
        <v>63.032581453634087</v>
      </c>
      <c r="AE74" s="270"/>
      <c r="AF74" s="100" t="s">
        <v>22</v>
      </c>
      <c r="AG74" s="152">
        <f t="shared" si="72"/>
        <v>0</v>
      </c>
      <c r="AH74" s="57">
        <f t="shared" si="72"/>
        <v>41</v>
      </c>
      <c r="AI74" s="98">
        <f t="shared" si="72"/>
        <v>65</v>
      </c>
      <c r="AJ74" s="58">
        <f t="shared" si="72"/>
        <v>17</v>
      </c>
      <c r="AK74" s="58">
        <f t="shared" si="72"/>
        <v>30</v>
      </c>
      <c r="AL74" s="57">
        <f t="shared" si="72"/>
        <v>24</v>
      </c>
      <c r="AM74" s="98">
        <f t="shared" si="72"/>
        <v>49</v>
      </c>
      <c r="AN74" s="58">
        <f t="shared" si="72"/>
        <v>73</v>
      </c>
      <c r="AO74" s="57">
        <f t="shared" si="72"/>
        <v>144</v>
      </c>
      <c r="AP74" s="101">
        <f t="shared" si="73"/>
        <v>443</v>
      </c>
      <c r="AQ74" s="92">
        <f>SUM((AH70*AH74)+(AI70*AI74)+(AJ70*AJ74)+(AK70*AK74)+(AL70*AL74)+(AM70*AM74)+(AN70*AN74)+(AO70*AO74))/(AH74+AI74+AJ74+AK74+AL74+AM74+AN74+AO74)</f>
        <v>2.6839729119638824</v>
      </c>
      <c r="AR74" s="67">
        <f t="shared" si="74"/>
        <v>67.099322799097067</v>
      </c>
      <c r="AT74" s="270"/>
      <c r="AU74" s="6" t="s">
        <v>22</v>
      </c>
      <c r="AV74" s="52">
        <f t="shared" si="75"/>
        <v>9</v>
      </c>
      <c r="AW74" s="57">
        <f t="shared" si="75"/>
        <v>58</v>
      </c>
      <c r="AX74" s="52">
        <f t="shared" si="75"/>
        <v>113</v>
      </c>
      <c r="AY74" s="58">
        <f t="shared" si="75"/>
        <v>68</v>
      </c>
      <c r="AZ74" s="58">
        <f t="shared" si="75"/>
        <v>86</v>
      </c>
      <c r="BA74" s="57">
        <f t="shared" si="75"/>
        <v>70</v>
      </c>
      <c r="BB74" s="52">
        <f t="shared" si="75"/>
        <v>94</v>
      </c>
      <c r="BC74" s="58">
        <f t="shared" si="75"/>
        <v>122</v>
      </c>
      <c r="BD74" s="57">
        <f t="shared" si="75"/>
        <v>231</v>
      </c>
      <c r="BE74" s="90">
        <f t="shared" si="76"/>
        <v>851</v>
      </c>
      <c r="BF74" s="92">
        <f>SUM((AW70*AW74)+(AX70*AX74)+(AY70*AY74)+(AZ70*AZ74)+(BA70*BA74)+(BB70*BB74)+(BC70*BC74)+(BD70*BD74))/(AW74+AX74+AY74+AZ74+BA74+BB74+BC74+BD74)</f>
        <v>2.6068883610451308</v>
      </c>
      <c r="BG74" s="67">
        <f t="shared" si="77"/>
        <v>65.172209026128272</v>
      </c>
    </row>
    <row r="75" spans="2:59" ht="21.75" customHeight="1" x14ac:dyDescent="0.2">
      <c r="B75" s="116" t="s">
        <v>79</v>
      </c>
      <c r="C75" s="179">
        <f t="shared" si="66"/>
        <v>185</v>
      </c>
      <c r="D75" s="135">
        <v>2</v>
      </c>
      <c r="E75" s="135">
        <v>7</v>
      </c>
      <c r="F75" s="135">
        <v>11</v>
      </c>
      <c r="G75" s="135">
        <v>6</v>
      </c>
      <c r="H75" s="135">
        <v>11</v>
      </c>
      <c r="I75" s="135">
        <v>3</v>
      </c>
      <c r="J75" s="135">
        <v>10</v>
      </c>
      <c r="K75" s="135">
        <v>11</v>
      </c>
      <c r="L75" s="135">
        <v>124</v>
      </c>
      <c r="M75" s="140">
        <f t="shared" si="67"/>
        <v>145</v>
      </c>
      <c r="N75" s="139">
        <f t="shared" si="68"/>
        <v>79.234972677595621</v>
      </c>
      <c r="O75" s="138">
        <f>SUM((E68*E75)+(F68*F75)+(G68*G75)+(H68*H75)+(I68*I75)+(J68*J75)+(K68*K75)+(L68*L75))/(E75+F75+G75+H75+I75+J75+K75+L75)</f>
        <v>3.3551912568306013</v>
      </c>
      <c r="P75" s="139">
        <f t="shared" si="69"/>
        <v>83.879781420765028</v>
      </c>
      <c r="Q75" s="270"/>
      <c r="R75" s="107" t="s">
        <v>16</v>
      </c>
      <c r="S75" s="24">
        <f t="shared" si="70"/>
        <v>12</v>
      </c>
      <c r="T75" s="25">
        <f t="shared" si="70"/>
        <v>1</v>
      </c>
      <c r="U75" s="24">
        <f t="shared" si="70"/>
        <v>0</v>
      </c>
      <c r="V75" s="26">
        <f t="shared" si="70"/>
        <v>0</v>
      </c>
      <c r="W75" s="26">
        <f t="shared" si="70"/>
        <v>1</v>
      </c>
      <c r="X75" s="25">
        <f t="shared" si="70"/>
        <v>0</v>
      </c>
      <c r="Y75" s="24">
        <f t="shared" si="70"/>
        <v>0</v>
      </c>
      <c r="Z75" s="26">
        <f t="shared" si="70"/>
        <v>2</v>
      </c>
      <c r="AA75" s="25">
        <f t="shared" si="70"/>
        <v>169</v>
      </c>
      <c r="AB75" s="97">
        <f t="shared" si="71"/>
        <v>185</v>
      </c>
      <c r="AC75" s="70">
        <f>SUM((T70*T75)+(U70*U75)+(V70*V75)+(W70*W75)+(X70*X75)+(Y70*Y75)+(Z70*Z75)+(AA70*AA75))/(T75+U75+V75+W75+X75+Y75+Z75+AA75)</f>
        <v>3.9595375722543351</v>
      </c>
      <c r="AD75" s="67">
        <f t="shared" si="78"/>
        <v>98.988439306358373</v>
      </c>
      <c r="AE75" s="270"/>
      <c r="AF75" s="61" t="s">
        <v>16</v>
      </c>
      <c r="AG75" s="24">
        <f t="shared" si="72"/>
        <v>4</v>
      </c>
      <c r="AH75" s="25">
        <f t="shared" si="72"/>
        <v>0</v>
      </c>
      <c r="AI75" s="24">
        <f t="shared" si="72"/>
        <v>0</v>
      </c>
      <c r="AJ75" s="26">
        <f t="shared" si="72"/>
        <v>15</v>
      </c>
      <c r="AK75" s="26">
        <f t="shared" si="72"/>
        <v>32</v>
      </c>
      <c r="AL75" s="25">
        <f t="shared" si="72"/>
        <v>18</v>
      </c>
      <c r="AM75" s="24">
        <f t="shared" si="72"/>
        <v>29</v>
      </c>
      <c r="AN75" s="26">
        <f t="shared" si="72"/>
        <v>26</v>
      </c>
      <c r="AO75" s="25">
        <f t="shared" si="72"/>
        <v>93</v>
      </c>
      <c r="AP75" s="97">
        <f t="shared" si="73"/>
        <v>217</v>
      </c>
      <c r="AQ75" s="70">
        <f>SUM((AH70*AH75)+(AI70*AI75)+(AJ70*AJ75)+(AK70*AK75)+(AL70*AL75)+(AM70*AM75)+(AN70*AN75)+(AO70*AO75))/(AH75+AI75+AJ75+AK75+AL75+AM75+AN75+AO75)</f>
        <v>3.199530516431925</v>
      </c>
      <c r="AR75" s="67">
        <f t="shared" si="74"/>
        <v>79.988262910798127</v>
      </c>
      <c r="AT75" s="270"/>
      <c r="AU75" s="61" t="s">
        <v>16</v>
      </c>
      <c r="AV75" s="24">
        <f t="shared" si="75"/>
        <v>16</v>
      </c>
      <c r="AW75" s="25">
        <f t="shared" si="75"/>
        <v>1</v>
      </c>
      <c r="AX75" s="24">
        <f t="shared" si="75"/>
        <v>0</v>
      </c>
      <c r="AY75" s="26">
        <f t="shared" si="75"/>
        <v>15</v>
      </c>
      <c r="AZ75" s="26">
        <f t="shared" si="75"/>
        <v>33</v>
      </c>
      <c r="BA75" s="25">
        <f t="shared" si="75"/>
        <v>18</v>
      </c>
      <c r="BB75" s="24">
        <f t="shared" si="75"/>
        <v>29</v>
      </c>
      <c r="BC75" s="26">
        <f t="shared" si="75"/>
        <v>28</v>
      </c>
      <c r="BD75" s="25">
        <f t="shared" si="75"/>
        <v>262</v>
      </c>
      <c r="BE75" s="51">
        <f t="shared" si="76"/>
        <v>402</v>
      </c>
      <c r="BF75" s="70">
        <f>SUM((AW70*AW75)+(AX70*AX75)+(AY70*AY75)+(AZ70*AZ75)+(BA70*BA75)+(BB70*BB75)+(BC70*BC75)+(BD70*BD75))/(AW75+AX75+AY75+AZ75+BA75+BB75+BC75+BD75)</f>
        <v>3.5401554404145079</v>
      </c>
      <c r="BG75" s="67">
        <f t="shared" si="77"/>
        <v>88.503886010362692</v>
      </c>
    </row>
    <row r="76" spans="2:59" ht="21.75" customHeight="1" x14ac:dyDescent="0.2">
      <c r="B76" s="116" t="s">
        <v>80</v>
      </c>
      <c r="C76" s="179">
        <f t="shared" si="66"/>
        <v>455</v>
      </c>
      <c r="D76" s="135">
        <v>19</v>
      </c>
      <c r="E76" s="135">
        <v>18</v>
      </c>
      <c r="F76" s="135">
        <v>24</v>
      </c>
      <c r="G76" s="135">
        <v>31</v>
      </c>
      <c r="H76" s="135">
        <v>36</v>
      </c>
      <c r="I76" s="135">
        <v>81</v>
      </c>
      <c r="J76" s="135">
        <v>97</v>
      </c>
      <c r="K76" s="135">
        <v>62</v>
      </c>
      <c r="L76" s="135">
        <v>87</v>
      </c>
      <c r="M76" s="140">
        <f t="shared" si="67"/>
        <v>246</v>
      </c>
      <c r="N76" s="139">
        <f t="shared" si="68"/>
        <v>56.422018348623851</v>
      </c>
      <c r="O76" s="138">
        <f>SUM((E68*E76)+(F68*F76)+(G68*G76)+(H68*H76)+(I68*I76)+(J68*J76)+(K68*K76)+(L68*L76))/(E76+F76+G76+H76+I76+J76+K76+L76)</f>
        <v>2.7545871559633026</v>
      </c>
      <c r="P76" s="139">
        <f t="shared" si="69"/>
        <v>68.864678899082563</v>
      </c>
      <c r="Q76" s="270"/>
      <c r="R76" s="107" t="s">
        <v>5</v>
      </c>
      <c r="S76" s="18">
        <f t="shared" si="70"/>
        <v>17</v>
      </c>
      <c r="T76" s="19">
        <f t="shared" si="70"/>
        <v>22</v>
      </c>
      <c r="U76" s="18">
        <f t="shared" si="70"/>
        <v>16</v>
      </c>
      <c r="V76" s="37">
        <f t="shared" si="70"/>
        <v>0</v>
      </c>
      <c r="W76" s="37">
        <f t="shared" si="70"/>
        <v>8</v>
      </c>
      <c r="X76" s="19">
        <f t="shared" si="70"/>
        <v>26</v>
      </c>
      <c r="Y76" s="18">
        <f t="shared" si="70"/>
        <v>46</v>
      </c>
      <c r="Z76" s="37">
        <f t="shared" si="70"/>
        <v>19</v>
      </c>
      <c r="AA76" s="19">
        <f t="shared" si="70"/>
        <v>31</v>
      </c>
      <c r="AB76" s="65">
        <f t="shared" si="71"/>
        <v>185</v>
      </c>
      <c r="AC76" s="70">
        <f>SUM((T70*T76)+(U70*U76)+(V70*V76)+(W70*W76)+(X70*X76)+(Y70*Y76)+(Z70*Z76)+(AA70*AA76))/(T76+U76+V76+W76+X76+Y76+Z76+AA76)</f>
        <v>2.5327380952380953</v>
      </c>
      <c r="AD76" s="67">
        <f t="shared" si="78"/>
        <v>63.318452380952387</v>
      </c>
      <c r="AE76" s="270"/>
      <c r="AF76" s="61" t="s">
        <v>5</v>
      </c>
      <c r="AG76" s="18">
        <f t="shared" si="72"/>
        <v>34</v>
      </c>
      <c r="AH76" s="19">
        <f t="shared" si="72"/>
        <v>10</v>
      </c>
      <c r="AI76" s="18">
        <f t="shared" si="72"/>
        <v>19</v>
      </c>
      <c r="AJ76" s="37">
        <f t="shared" si="72"/>
        <v>6</v>
      </c>
      <c r="AK76" s="37">
        <f t="shared" si="72"/>
        <v>1</v>
      </c>
      <c r="AL76" s="19">
        <f t="shared" si="72"/>
        <v>10</v>
      </c>
      <c r="AM76" s="18">
        <f t="shared" si="72"/>
        <v>30</v>
      </c>
      <c r="AN76" s="37">
        <f t="shared" si="72"/>
        <v>15</v>
      </c>
      <c r="AO76" s="19">
        <f t="shared" si="72"/>
        <v>54</v>
      </c>
      <c r="AP76" s="65">
        <f t="shared" si="73"/>
        <v>179</v>
      </c>
      <c r="AQ76" s="70">
        <f>SUM((AH70*AH76)+(AI70*AI76)+(AJ70*AJ76)+(AK70*AK76)+(AL70*AL76)+(AM70*AM76)+(AN70*AN76)+(AO70*AO76))/(AH76+AI76+AJ76+AK76+AL76+AM76+AN76+AO76)</f>
        <v>2.8517241379310345</v>
      </c>
      <c r="AR76" s="67">
        <f t="shared" si="74"/>
        <v>71.293103448275858</v>
      </c>
      <c r="AT76" s="270"/>
      <c r="AU76" s="61" t="s">
        <v>5</v>
      </c>
      <c r="AV76" s="18">
        <f t="shared" si="75"/>
        <v>51</v>
      </c>
      <c r="AW76" s="19">
        <f t="shared" si="75"/>
        <v>32</v>
      </c>
      <c r="AX76" s="18">
        <f t="shared" si="75"/>
        <v>35</v>
      </c>
      <c r="AY76" s="37">
        <f t="shared" si="75"/>
        <v>6</v>
      </c>
      <c r="AZ76" s="37">
        <f t="shared" si="75"/>
        <v>9</v>
      </c>
      <c r="BA76" s="19">
        <f t="shared" si="75"/>
        <v>36</v>
      </c>
      <c r="BB76" s="18">
        <f t="shared" si="75"/>
        <v>76</v>
      </c>
      <c r="BC76" s="37">
        <f t="shared" si="75"/>
        <v>34</v>
      </c>
      <c r="BD76" s="19">
        <f t="shared" si="75"/>
        <v>85</v>
      </c>
      <c r="BE76" s="65">
        <f t="shared" si="76"/>
        <v>364</v>
      </c>
      <c r="BF76" s="70">
        <f>SUM((AW70*AW76)+(AX70*AX76)+(AY70*AY76)+(AZ70*AZ76)+(BA70*BA76)+(BB70*BB76)+(BC70*BC76)+(BD70*BD76))/(AW76+AX76+AY76+AZ76+BA76+BB76+BC76+BD76)</f>
        <v>2.680511182108626</v>
      </c>
      <c r="BG76" s="67">
        <f t="shared" si="77"/>
        <v>67.012779552715656</v>
      </c>
    </row>
    <row r="77" spans="2:59" ht="21" customHeight="1" thickBot="1" x14ac:dyDescent="0.4">
      <c r="B77" s="190" t="s">
        <v>6</v>
      </c>
      <c r="C77" s="184">
        <f t="shared" ref="C77:M77" si="79">SUM(C69:C76)</f>
        <v>2135</v>
      </c>
      <c r="D77" s="184">
        <f t="shared" si="79"/>
        <v>103</v>
      </c>
      <c r="E77" s="184">
        <f t="shared" si="79"/>
        <v>89</v>
      </c>
      <c r="F77" s="184">
        <f t="shared" si="79"/>
        <v>217</v>
      </c>
      <c r="G77" s="184">
        <f t="shared" si="79"/>
        <v>171</v>
      </c>
      <c r="H77" s="184">
        <f t="shared" si="79"/>
        <v>229</v>
      </c>
      <c r="I77" s="184">
        <f t="shared" si="79"/>
        <v>244</v>
      </c>
      <c r="J77" s="184">
        <f t="shared" si="79"/>
        <v>274</v>
      </c>
      <c r="K77" s="184">
        <f t="shared" si="79"/>
        <v>206</v>
      </c>
      <c r="L77" s="184">
        <f t="shared" si="79"/>
        <v>602</v>
      </c>
      <c r="M77" s="185">
        <f t="shared" si="79"/>
        <v>1082</v>
      </c>
      <c r="N77" s="142">
        <f>SUM((M77/((C77)-(D77))*100))</f>
        <v>53.248031496063</v>
      </c>
      <c r="O77" s="141">
        <f>SUM((E68*E77)+(F68*F77)+(G68*G77)+(H68*H77)+(I68*I77)+(J68*J77)+(K68*K77)+(L68*L77))/(E77+F77+G77+H77+I77+J77+K77+L77)</f>
        <v>2.703001968503937</v>
      </c>
      <c r="P77" s="142">
        <f>SUM(O77/4*100)</f>
        <v>67.575049212598429</v>
      </c>
      <c r="Q77" s="270"/>
      <c r="R77" s="104" t="s">
        <v>23</v>
      </c>
      <c r="S77" s="18">
        <f t="shared" si="70"/>
        <v>2</v>
      </c>
      <c r="T77" s="19">
        <f t="shared" si="70"/>
        <v>7</v>
      </c>
      <c r="U77" s="18">
        <f t="shared" si="70"/>
        <v>11</v>
      </c>
      <c r="V77" s="37">
        <f t="shared" si="70"/>
        <v>6</v>
      </c>
      <c r="W77" s="37">
        <f t="shared" si="70"/>
        <v>11</v>
      </c>
      <c r="X77" s="19">
        <f t="shared" si="70"/>
        <v>3</v>
      </c>
      <c r="Y77" s="18">
        <f t="shared" si="70"/>
        <v>10</v>
      </c>
      <c r="Z77" s="37">
        <f t="shared" si="70"/>
        <v>11</v>
      </c>
      <c r="AA77" s="19">
        <f t="shared" si="70"/>
        <v>124</v>
      </c>
      <c r="AB77" s="65">
        <f t="shared" si="71"/>
        <v>185</v>
      </c>
      <c r="AC77" s="70">
        <f>SUM((T70*T77)+(U70*U77)+(V70*V77)+(W70*W77)+(X70*X77)+(Y70*Y77)+(Z70*Z77)+(AA70*AA77))/(T77+U77+V77+W77+X77+Y77+Z77+AA77)</f>
        <v>3.3551912568306013</v>
      </c>
      <c r="AD77" s="67">
        <f t="shared" si="78"/>
        <v>83.879781420765028</v>
      </c>
      <c r="AE77" s="270"/>
      <c r="AF77" s="99" t="s">
        <v>23</v>
      </c>
      <c r="AG77" s="18">
        <f t="shared" si="72"/>
        <v>2</v>
      </c>
      <c r="AH77" s="19">
        <f t="shared" si="72"/>
        <v>0</v>
      </c>
      <c r="AI77" s="18">
        <f t="shared" si="72"/>
        <v>0</v>
      </c>
      <c r="AJ77" s="37">
        <f t="shared" si="72"/>
        <v>1</v>
      </c>
      <c r="AK77" s="37">
        <f t="shared" si="72"/>
        <v>3</v>
      </c>
      <c r="AL77" s="19">
        <f t="shared" si="72"/>
        <v>15</v>
      </c>
      <c r="AM77" s="18">
        <f t="shared" si="72"/>
        <v>15</v>
      </c>
      <c r="AN77" s="37">
        <f t="shared" si="72"/>
        <v>32</v>
      </c>
      <c r="AO77" s="19">
        <f t="shared" si="72"/>
        <v>64</v>
      </c>
      <c r="AP77" s="65">
        <f t="shared" si="73"/>
        <v>132</v>
      </c>
      <c r="AQ77" s="70">
        <f>SUM((AH70*AH77)+(AI70*AI77)+(AJ70*AJ77)+(AK70*AK77)+(AL70*AL77)+(AM70*AM77)+(AN70*AN77)+(AO70*AO77))/(AH77+AI77+AJ77+AK77+AL77+AM77+AN77+AO77)</f>
        <v>3.523076923076923</v>
      </c>
      <c r="AR77" s="67">
        <f t="shared" si="74"/>
        <v>88.07692307692308</v>
      </c>
      <c r="AT77" s="270"/>
      <c r="AU77" s="62" t="s">
        <v>23</v>
      </c>
      <c r="AV77" s="18">
        <f t="shared" si="75"/>
        <v>4</v>
      </c>
      <c r="AW77" s="19">
        <f t="shared" si="75"/>
        <v>7</v>
      </c>
      <c r="AX77" s="18">
        <f t="shared" si="75"/>
        <v>11</v>
      </c>
      <c r="AY77" s="37">
        <f t="shared" si="75"/>
        <v>7</v>
      </c>
      <c r="AZ77" s="37">
        <f t="shared" si="75"/>
        <v>14</v>
      </c>
      <c r="BA77" s="19">
        <f t="shared" si="75"/>
        <v>18</v>
      </c>
      <c r="BB77" s="18">
        <f t="shared" si="75"/>
        <v>25</v>
      </c>
      <c r="BC77" s="37">
        <f t="shared" si="75"/>
        <v>43</v>
      </c>
      <c r="BD77" s="19">
        <f t="shared" si="75"/>
        <v>188</v>
      </c>
      <c r="BE77" s="65">
        <f t="shared" si="76"/>
        <v>317</v>
      </c>
      <c r="BF77" s="70">
        <f>SUM((AW70*AW77)+(AX70*AX77)+(AY70*AY77)+(AZ70*AZ77)+(BA70*BA77)+(BB70*BB77)+(BC70*BC77)+(BD70*BD77))/(AW77+AX77+AY77+AZ77+BA77+BB77+BC77+BD77)</f>
        <v>3.4249201277955272</v>
      </c>
      <c r="BG77" s="67">
        <f t="shared" si="77"/>
        <v>85.623003194888184</v>
      </c>
    </row>
    <row r="78" spans="2:59" ht="21.75" thickBot="1" x14ac:dyDescent="0.25">
      <c r="B78" s="251" t="s">
        <v>45</v>
      </c>
      <c r="C78" s="253" t="s">
        <v>46</v>
      </c>
      <c r="D78" s="255" t="s">
        <v>68</v>
      </c>
      <c r="E78" s="256"/>
      <c r="F78" s="256"/>
      <c r="G78" s="256"/>
      <c r="H78" s="256"/>
      <c r="I78" s="256"/>
      <c r="J78" s="256"/>
      <c r="K78" s="256"/>
      <c r="L78" s="257"/>
      <c r="M78" s="258" t="s">
        <v>63</v>
      </c>
      <c r="N78" s="260" t="s">
        <v>64</v>
      </c>
      <c r="O78" s="262" t="s">
        <v>47</v>
      </c>
      <c r="P78" s="264" t="s">
        <v>30</v>
      </c>
      <c r="Q78" s="270"/>
      <c r="R78" s="104" t="s">
        <v>11</v>
      </c>
      <c r="S78" s="87">
        <f t="shared" si="70"/>
        <v>19</v>
      </c>
      <c r="T78" s="88">
        <f t="shared" si="70"/>
        <v>18</v>
      </c>
      <c r="U78" s="87">
        <f t="shared" si="70"/>
        <v>24</v>
      </c>
      <c r="V78" s="89">
        <f t="shared" si="70"/>
        <v>31</v>
      </c>
      <c r="W78" s="89">
        <f t="shared" si="70"/>
        <v>36</v>
      </c>
      <c r="X78" s="88">
        <f t="shared" si="70"/>
        <v>81</v>
      </c>
      <c r="Y78" s="87">
        <f t="shared" si="70"/>
        <v>97</v>
      </c>
      <c r="Z78" s="89">
        <f t="shared" si="70"/>
        <v>62</v>
      </c>
      <c r="AA78" s="88">
        <f t="shared" si="70"/>
        <v>87</v>
      </c>
      <c r="AB78" s="91">
        <f t="shared" si="71"/>
        <v>455</v>
      </c>
      <c r="AC78" s="93">
        <f>SUM((T70*T78)+(U70*U78)+(V70*V78)+(W70*W78)+(X70*X78)+(Y70*Y78)+(Z70*Z78)+(AA70*AA78))/(T78+U78+V78+W78+X78+Y78+Z78+AA78)</f>
        <v>2.7545871559633026</v>
      </c>
      <c r="AD78" s="71">
        <f t="shared" si="78"/>
        <v>68.864678899082563</v>
      </c>
      <c r="AE78" s="270"/>
      <c r="AF78" s="99" t="s">
        <v>11</v>
      </c>
      <c r="AG78" s="87">
        <f t="shared" si="72"/>
        <v>43</v>
      </c>
      <c r="AH78" s="88">
        <f t="shared" si="72"/>
        <v>33</v>
      </c>
      <c r="AI78" s="87">
        <f t="shared" si="72"/>
        <v>46</v>
      </c>
      <c r="AJ78" s="89">
        <f t="shared" si="72"/>
        <v>32</v>
      </c>
      <c r="AK78" s="89">
        <f t="shared" si="72"/>
        <v>39</v>
      </c>
      <c r="AL78" s="88">
        <f t="shared" si="72"/>
        <v>73</v>
      </c>
      <c r="AM78" s="87">
        <f t="shared" si="72"/>
        <v>63</v>
      </c>
      <c r="AN78" s="89">
        <f t="shared" si="72"/>
        <v>48</v>
      </c>
      <c r="AO78" s="88">
        <f t="shared" si="72"/>
        <v>66</v>
      </c>
      <c r="AP78" s="91">
        <f t="shared" si="73"/>
        <v>443</v>
      </c>
      <c r="AQ78" s="93">
        <f>SUM((AH70*AH78)+(AI70*AI78)+(AJ70*AJ78)+(AK70*AK78)+(AL70*AL78)+(AM70*AM78)+(AN70*AN78)+(AO70*AO78))/(AH78+AI78+AJ78+AK78+AL78+AM78+AN78+AO78)</f>
        <v>2.4387500000000002</v>
      </c>
      <c r="AR78" s="71">
        <f t="shared" si="74"/>
        <v>60.968750000000007</v>
      </c>
      <c r="AT78" s="270"/>
      <c r="AU78" s="62" t="s">
        <v>11</v>
      </c>
      <c r="AV78" s="87">
        <f t="shared" si="75"/>
        <v>62</v>
      </c>
      <c r="AW78" s="88">
        <f t="shared" si="75"/>
        <v>51</v>
      </c>
      <c r="AX78" s="87">
        <f t="shared" si="75"/>
        <v>70</v>
      </c>
      <c r="AY78" s="89">
        <f t="shared" si="75"/>
        <v>63</v>
      </c>
      <c r="AZ78" s="89">
        <f t="shared" si="75"/>
        <v>75</v>
      </c>
      <c r="BA78" s="88">
        <f t="shared" si="75"/>
        <v>154</v>
      </c>
      <c r="BB78" s="87">
        <f t="shared" si="75"/>
        <v>160</v>
      </c>
      <c r="BC78" s="89">
        <f t="shared" si="75"/>
        <v>110</v>
      </c>
      <c r="BD78" s="88">
        <f t="shared" si="75"/>
        <v>153</v>
      </c>
      <c r="BE78" s="91">
        <f t="shared" si="76"/>
        <v>898</v>
      </c>
      <c r="BF78" s="93">
        <f>SUM((AW70*AW78)+(AX70*AX78)+(AY70*AY78)+(AZ70*AZ78)+(BA70*BA78)+(BB70*BB78)+(BC70*BC78)+(BD70*BD78))/(AW78+AX78+AY78+AZ78+BA78+BB78+BC78+BD78)</f>
        <v>2.6034688995215309</v>
      </c>
      <c r="BG78" s="71">
        <f t="shared" si="77"/>
        <v>65.086722488038276</v>
      </c>
    </row>
    <row r="79" spans="2:59" ht="21.75" customHeight="1" x14ac:dyDescent="0.2">
      <c r="B79" s="252"/>
      <c r="C79" s="254"/>
      <c r="D79" s="113" t="s">
        <v>9</v>
      </c>
      <c r="E79" s="179">
        <v>0</v>
      </c>
      <c r="F79" s="179">
        <v>1</v>
      </c>
      <c r="G79" s="179">
        <v>1.5</v>
      </c>
      <c r="H79" s="179">
        <v>2</v>
      </c>
      <c r="I79" s="179">
        <v>2.5</v>
      </c>
      <c r="J79" s="179">
        <v>3</v>
      </c>
      <c r="K79" s="179">
        <v>3.5</v>
      </c>
      <c r="L79" s="179">
        <v>4</v>
      </c>
      <c r="M79" s="259"/>
      <c r="N79" s="261"/>
      <c r="O79" s="263"/>
      <c r="P79" s="265"/>
      <c r="Q79" s="270"/>
      <c r="R79" s="407" t="s">
        <v>6</v>
      </c>
      <c r="S79" s="20">
        <f t="shared" ref="S79:AB79" si="80">SUM(S71:S78)</f>
        <v>103</v>
      </c>
      <c r="T79" s="21">
        <f t="shared" si="80"/>
        <v>89</v>
      </c>
      <c r="U79" s="20">
        <f t="shared" si="80"/>
        <v>217</v>
      </c>
      <c r="V79" s="22">
        <f t="shared" si="80"/>
        <v>171</v>
      </c>
      <c r="W79" s="22">
        <f t="shared" si="80"/>
        <v>229</v>
      </c>
      <c r="X79" s="21">
        <f t="shared" si="80"/>
        <v>244</v>
      </c>
      <c r="Y79" s="20">
        <f t="shared" si="80"/>
        <v>274</v>
      </c>
      <c r="Z79" s="22">
        <f t="shared" si="80"/>
        <v>206</v>
      </c>
      <c r="AA79" s="21">
        <f t="shared" si="80"/>
        <v>602</v>
      </c>
      <c r="AB79" s="380">
        <f t="shared" si="80"/>
        <v>2135</v>
      </c>
      <c r="AC79" s="341">
        <f>SUM((T70*T79)+(U70*U79)+(V70*V79)+(W70*W79)+(X70*X79)+(Y70*Y79)+(Z70*Z79)+(AA70*AA79))/(T79+U79+V79+W79+X79+Y79+Z79+AA79)</f>
        <v>2.703001968503937</v>
      </c>
      <c r="AD79" s="392">
        <f>SUM(AC79/4*100)</f>
        <v>67.575049212598429</v>
      </c>
      <c r="AE79" s="270"/>
      <c r="AF79" s="272" t="s">
        <v>6</v>
      </c>
      <c r="AG79" s="20">
        <f t="shared" ref="AG79:AP79" si="81">SUM(AG71:AG78)</f>
        <v>113</v>
      </c>
      <c r="AH79" s="21">
        <f t="shared" si="81"/>
        <v>111</v>
      </c>
      <c r="AI79" s="20">
        <f t="shared" si="81"/>
        <v>208</v>
      </c>
      <c r="AJ79" s="22">
        <f t="shared" si="81"/>
        <v>158</v>
      </c>
      <c r="AK79" s="22">
        <f t="shared" si="81"/>
        <v>194</v>
      </c>
      <c r="AL79" s="21">
        <f t="shared" si="81"/>
        <v>230</v>
      </c>
      <c r="AM79" s="20">
        <f t="shared" si="81"/>
        <v>283</v>
      </c>
      <c r="AN79" s="22">
        <f t="shared" si="81"/>
        <v>276</v>
      </c>
      <c r="AO79" s="21">
        <f t="shared" si="81"/>
        <v>539</v>
      </c>
      <c r="AP79" s="380">
        <f t="shared" si="81"/>
        <v>2112</v>
      </c>
      <c r="AQ79" s="341">
        <f>SUM((AH70*AH79)+(AI70*AI79)+(AJ70*AJ79)+(AK70*AK79)+(AL70*AL79)+(AM70*AM79)+(AN70*AN79)+(AO70*AO79))/(AH79+AI79+AJ79+AK79+AL79+AM79+AN79+AO79)</f>
        <v>2.6908454227113556</v>
      </c>
      <c r="AR79" s="392">
        <f>SUM(AQ79/4*100)</f>
        <v>67.271135567783887</v>
      </c>
      <c r="AT79" s="270"/>
      <c r="AU79" s="272" t="s">
        <v>6</v>
      </c>
      <c r="AV79" s="20">
        <f t="shared" ref="AV79:BE79" si="82">SUM(AV71:AV78)</f>
        <v>216</v>
      </c>
      <c r="AW79" s="21">
        <f t="shared" si="82"/>
        <v>200</v>
      </c>
      <c r="AX79" s="20">
        <f t="shared" si="82"/>
        <v>425</v>
      </c>
      <c r="AY79" s="22">
        <f t="shared" si="82"/>
        <v>329</v>
      </c>
      <c r="AZ79" s="22">
        <f t="shared" si="82"/>
        <v>423</v>
      </c>
      <c r="BA79" s="21">
        <f t="shared" si="82"/>
        <v>474</v>
      </c>
      <c r="BB79" s="20">
        <f t="shared" si="82"/>
        <v>557</v>
      </c>
      <c r="BC79" s="22">
        <f t="shared" si="82"/>
        <v>482</v>
      </c>
      <c r="BD79" s="21">
        <f t="shared" si="82"/>
        <v>1141</v>
      </c>
      <c r="BE79" s="380">
        <f t="shared" si="82"/>
        <v>4247</v>
      </c>
      <c r="BF79" s="341">
        <f>SUM((AW70*AW79)+(AX70*AX79)+(AY70*AY79)+(AZ70*AZ79)+(BA70*BA79)+(BB70*BB79)+(BC70*BC79)+(BD70*BD79))/(AW79+AX79+AY79+AZ79+BA79+BB79+BC79+BD79)</f>
        <v>2.6969734557181839</v>
      </c>
      <c r="BG79" s="392">
        <f>SUM(BF79/4*100)</f>
        <v>67.424336392954601</v>
      </c>
    </row>
    <row r="80" spans="2:59" ht="21" customHeight="1" x14ac:dyDescent="0.2">
      <c r="B80" s="115" t="s">
        <v>73</v>
      </c>
      <c r="C80" s="179">
        <f t="shared" ref="C80:C87" si="83">SUM(D80:L80)</f>
        <v>179</v>
      </c>
      <c r="D80" s="135">
        <v>3</v>
      </c>
      <c r="E80" s="135">
        <v>0</v>
      </c>
      <c r="F80" s="135">
        <v>17</v>
      </c>
      <c r="G80" s="135">
        <v>10</v>
      </c>
      <c r="H80" s="135">
        <v>20</v>
      </c>
      <c r="I80" s="135">
        <v>26</v>
      </c>
      <c r="J80" s="135">
        <v>28</v>
      </c>
      <c r="K80" s="135">
        <v>26</v>
      </c>
      <c r="L80" s="135">
        <v>49</v>
      </c>
      <c r="M80" s="140">
        <f t="shared" ref="M80:M87" si="84">SUM(J80+K80+L80)</f>
        <v>103</v>
      </c>
      <c r="N80" s="192">
        <f>SUM(M80/(E80+F80+G80+H80+I80+J80+K80+L80)*100)</f>
        <v>58.522727272727273</v>
      </c>
      <c r="O80" s="194">
        <f>SUM((E79*E80)+(F79*F80)+(G79*G80)+(H79*H80)+(I79*I80)+(J79*J80)+(K79*K80)+(L79*L80))/(E80+F80+G80+H80+I80+J80+K80+L80)</f>
        <v>2.8863636363636362</v>
      </c>
      <c r="P80" s="139">
        <f>SUM(O80/4*100)</f>
        <v>72.159090909090907</v>
      </c>
      <c r="Q80" s="270"/>
      <c r="R80" s="400"/>
      <c r="S80" s="277">
        <f>SUM(S79+T79)</f>
        <v>192</v>
      </c>
      <c r="T80" s="279"/>
      <c r="U80" s="277">
        <f>SUM(U79+V79+W79+X79)</f>
        <v>861</v>
      </c>
      <c r="V80" s="278"/>
      <c r="W80" s="278"/>
      <c r="X80" s="279"/>
      <c r="Y80" s="277">
        <f>SUM(Y79+Z79+AA79)</f>
        <v>1082</v>
      </c>
      <c r="Z80" s="278"/>
      <c r="AA80" s="279"/>
      <c r="AB80" s="381"/>
      <c r="AC80" s="343"/>
      <c r="AD80" s="384"/>
      <c r="AE80" s="270"/>
      <c r="AF80" s="273"/>
      <c r="AG80" s="277">
        <f>SUM(AG79+AH79)</f>
        <v>224</v>
      </c>
      <c r="AH80" s="279"/>
      <c r="AI80" s="277">
        <f>SUM(AI79+AJ79+AK79+AL79)</f>
        <v>790</v>
      </c>
      <c r="AJ80" s="278"/>
      <c r="AK80" s="278"/>
      <c r="AL80" s="279"/>
      <c r="AM80" s="277">
        <f>SUM(AM79+AN79+AO79)</f>
        <v>1098</v>
      </c>
      <c r="AN80" s="278"/>
      <c r="AO80" s="279"/>
      <c r="AP80" s="381"/>
      <c r="AQ80" s="343"/>
      <c r="AR80" s="384"/>
      <c r="AT80" s="270"/>
      <c r="AU80" s="273"/>
      <c r="AV80" s="277">
        <f>SUM(AV79+AW79)</f>
        <v>416</v>
      </c>
      <c r="AW80" s="279"/>
      <c r="AX80" s="277">
        <f>SUM(AX79+AY79+AZ79+BA79)</f>
        <v>1651</v>
      </c>
      <c r="AY80" s="278"/>
      <c r="AZ80" s="278"/>
      <c r="BA80" s="279"/>
      <c r="BB80" s="277">
        <f>SUM(BB79+BC79+BD79)</f>
        <v>2180</v>
      </c>
      <c r="BC80" s="278"/>
      <c r="BD80" s="279"/>
      <c r="BE80" s="381"/>
      <c r="BF80" s="343"/>
      <c r="BG80" s="384"/>
    </row>
    <row r="81" spans="2:59" ht="21" customHeight="1" x14ac:dyDescent="0.2">
      <c r="B81" s="115" t="s">
        <v>74</v>
      </c>
      <c r="C81" s="179">
        <f t="shared" si="83"/>
        <v>217</v>
      </c>
      <c r="D81" s="135">
        <v>13</v>
      </c>
      <c r="E81" s="135">
        <v>10</v>
      </c>
      <c r="F81" s="135">
        <v>31</v>
      </c>
      <c r="G81" s="135">
        <v>29</v>
      </c>
      <c r="H81" s="135">
        <v>42</v>
      </c>
      <c r="I81" s="135">
        <v>33</v>
      </c>
      <c r="J81" s="135">
        <v>28</v>
      </c>
      <c r="K81" s="135">
        <v>8</v>
      </c>
      <c r="L81" s="135">
        <v>23</v>
      </c>
      <c r="M81" s="140">
        <f t="shared" si="84"/>
        <v>59</v>
      </c>
      <c r="N81" s="192">
        <f t="shared" ref="N81:N87" si="85">SUM(M81/(E81+F81+G81+H81+I81+J81+K81+L81)*100)</f>
        <v>28.921568627450984</v>
      </c>
      <c r="O81" s="194">
        <f>SUM((E79*E81)+(F79*F81)+(G79*G81)+(H79*H81)+(I79*I81)+(J79*J81)+(K79*K81)+(L79*L81))/(E81+F81+G81+H81+I81+J81+K81+L81)</f>
        <v>2.1813725490196076</v>
      </c>
      <c r="P81" s="139">
        <f t="shared" ref="P81:P87" si="86">SUM(O81/4*100)</f>
        <v>54.534313725490193</v>
      </c>
      <c r="Q81" s="270"/>
      <c r="R81" s="106" t="s">
        <v>7</v>
      </c>
      <c r="S81" s="48">
        <f>SUM(S79/((AB79)-(S79)))</f>
        <v>5.0688976377952756E-2</v>
      </c>
      <c r="T81" s="49">
        <f>SUM(T79/((AB79)-(S79)))</f>
        <v>4.3799212598425195E-2</v>
      </c>
      <c r="U81" s="48">
        <f>SUM(U79/((AB79)-(S79)))</f>
        <v>0.10679133858267717</v>
      </c>
      <c r="V81" s="38">
        <f>SUM(V79/((AB79)-(S79)))</f>
        <v>8.4153543307086617E-2</v>
      </c>
      <c r="W81" s="38">
        <f>SUM(W79/((AB79)-(S79)))</f>
        <v>0.11269685039370078</v>
      </c>
      <c r="X81" s="49">
        <f>SUM(X79/((AB79)-(S79)))</f>
        <v>0.12007874015748031</v>
      </c>
      <c r="Y81" s="48">
        <f>SUM(Y79/((AB79)-(S79)))</f>
        <v>0.13484251968503938</v>
      </c>
      <c r="Z81" s="38">
        <f>SUM(Z79/((AB79)-(S79)))</f>
        <v>0.10137795275590551</v>
      </c>
      <c r="AA81" s="49">
        <f>SUM(AA79/((AB79)-(S79)))</f>
        <v>0.29625984251968501</v>
      </c>
      <c r="AB81" s="282">
        <f>SUM(T82+U82+Y82)</f>
        <v>1</v>
      </c>
      <c r="AC81" s="343" t="e">
        <f>SUM((#REF!*T81)+(#REF!*U81)+(#REF!*V81)+(#REF!*W81)+(#REF!*X81)+(#REF!*Y81)+(#REF!*Z81)+(#REF!*AA81))/(T81+U81+V81+W81+X81+Y81+Z81+AA81)</f>
        <v>#REF!</v>
      </c>
      <c r="AD81" s="384"/>
      <c r="AE81" s="270"/>
      <c r="AF81" s="43" t="s">
        <v>7</v>
      </c>
      <c r="AG81" s="48">
        <f>SUM(AG79/((AP79)-(AG79)))</f>
        <v>5.6528264132066033E-2</v>
      </c>
      <c r="AH81" s="49">
        <f>SUM(AH79/((AP79)-(AG79)))</f>
        <v>5.5527763881940972E-2</v>
      </c>
      <c r="AI81" s="48">
        <f>SUM(AI79/((AP79)-(AG79)))</f>
        <v>0.1040520260130065</v>
      </c>
      <c r="AJ81" s="38">
        <f>SUM(AJ79/((AP79)-(AG79)))</f>
        <v>7.9039519759879939E-2</v>
      </c>
      <c r="AK81" s="38">
        <f>SUM(AK79/((AP79)-(AG79)))</f>
        <v>9.7048524262131064E-2</v>
      </c>
      <c r="AL81" s="49">
        <f>SUM(AL79/((AP79)-(AG79)))</f>
        <v>0.11505752876438219</v>
      </c>
      <c r="AM81" s="48">
        <f>SUM(AM79/((AP79)-(AG79)))</f>
        <v>0.14157078539269635</v>
      </c>
      <c r="AN81" s="38">
        <f>SUM(AN79/((AP79)-(AG79)))</f>
        <v>0.13806903451725863</v>
      </c>
      <c r="AO81" s="49">
        <f>SUM(AO79/((AP79)-(AG79)))</f>
        <v>0.26963481740870437</v>
      </c>
      <c r="AP81" s="282">
        <f>SUM(AH82+AI82+AM82)</f>
        <v>1</v>
      </c>
      <c r="AQ81" s="343" t="e">
        <f>SUM((#REF!*AH81)+(#REF!*AI81)+(#REF!*AJ81)+(#REF!*AK81)+(#REF!*AL81)+(#REF!*AM81)+(#REF!*AN81)+(#REF!*AO81))/(AH81+AI81+AJ81+AK81+AL81+AM81+AN81+AO81)</f>
        <v>#REF!</v>
      </c>
      <c r="AR81" s="384"/>
      <c r="AT81" s="270"/>
      <c r="AU81" s="43" t="s">
        <v>7</v>
      </c>
      <c r="AV81" s="48">
        <f>SUM(AV79/((BE79)-(AV79)))</f>
        <v>5.3584718432150832E-2</v>
      </c>
      <c r="AW81" s="49">
        <f>SUM(AW79/((BE79)-(AV79)))</f>
        <v>4.9615480029769288E-2</v>
      </c>
      <c r="AX81" s="48">
        <f>SUM(AX79/((BE79)-(AV79)))</f>
        <v>0.10543289506325974</v>
      </c>
      <c r="AY81" s="38">
        <f>SUM(AY79/((BE79)-(AV79)))</f>
        <v>8.1617464648970475E-2</v>
      </c>
      <c r="AZ81" s="38">
        <f>SUM(AZ79/((BE79)-(AV79)))</f>
        <v>0.10493674026296204</v>
      </c>
      <c r="BA81" s="49">
        <f>SUM(BA79/((BE79)-(AV79)))</f>
        <v>0.11758868767055321</v>
      </c>
      <c r="BB81" s="48">
        <f>SUM(BB79/((BE79)-(AV79)))</f>
        <v>0.13817911188290746</v>
      </c>
      <c r="BC81" s="38">
        <f>SUM(BC79/((BE79)-(AV79)))</f>
        <v>0.11957330687174399</v>
      </c>
      <c r="BD81" s="49">
        <f>SUM(BD79/((BE79)-(AV79)))</f>
        <v>0.2830563135698338</v>
      </c>
      <c r="BE81" s="282">
        <f>SUM(AW82+AX82+BB82)</f>
        <v>1</v>
      </c>
      <c r="BF81" s="343" t="e">
        <f>SUM((#REF!*AW81)+(#REF!*AX81)+(#REF!*AY81)+(#REF!*AZ81)+(#REF!*BA81)+(#REF!*BB81)+(#REF!*BC81)+(#REF!*BD81))/(AW81+AX81+AY81+AZ81+BA81+BB81+BC81+BD81)</f>
        <v>#REF!</v>
      </c>
      <c r="BG81" s="384"/>
    </row>
    <row r="82" spans="2:59" ht="21" customHeight="1" thickBot="1" x14ac:dyDescent="0.25">
      <c r="B82" s="115" t="s">
        <v>75</v>
      </c>
      <c r="C82" s="179">
        <f t="shared" si="83"/>
        <v>302</v>
      </c>
      <c r="D82" s="135">
        <v>14</v>
      </c>
      <c r="E82" s="135">
        <v>17</v>
      </c>
      <c r="F82" s="135">
        <v>30</v>
      </c>
      <c r="G82" s="135">
        <v>48</v>
      </c>
      <c r="H82" s="135">
        <v>27</v>
      </c>
      <c r="I82" s="135">
        <v>31</v>
      </c>
      <c r="J82" s="135">
        <v>41</v>
      </c>
      <c r="K82" s="135">
        <v>48</v>
      </c>
      <c r="L82" s="135">
        <v>46</v>
      </c>
      <c r="M82" s="140">
        <f t="shared" si="84"/>
        <v>135</v>
      </c>
      <c r="N82" s="192">
        <f t="shared" si="85"/>
        <v>46.875</v>
      </c>
      <c r="O82" s="194">
        <f>SUM((E79*E82)+(F79*F82)+(G79*G82)+(H79*H82)+(I79*I82)+(J79*J82)+(K79*K82)+(L79*L82))/(E82+F82+G82+H82+I82+J82+K82+L82)</f>
        <v>2.4600694444444446</v>
      </c>
      <c r="P82" s="139">
        <f t="shared" si="86"/>
        <v>61.501736111111114</v>
      </c>
      <c r="Q82" s="271"/>
      <c r="R82" s="121" t="s">
        <v>10</v>
      </c>
      <c r="S82" s="151">
        <f>SUM(S81)</f>
        <v>5.0688976377952756E-2</v>
      </c>
      <c r="T82" s="153">
        <f>SUM(T81)</f>
        <v>4.3799212598425195E-2</v>
      </c>
      <c r="U82" s="284">
        <f>SUM(U81:X81)</f>
        <v>0.42372047244094491</v>
      </c>
      <c r="V82" s="285"/>
      <c r="W82" s="285"/>
      <c r="X82" s="286"/>
      <c r="Y82" s="284">
        <f>SUM(Y81:AA81)</f>
        <v>0.53248031496062986</v>
      </c>
      <c r="Z82" s="285"/>
      <c r="AA82" s="286"/>
      <c r="AB82" s="283"/>
      <c r="AC82" s="344" t="e">
        <f>SUM((#REF!*T82)+(#REF!*U82)+(#REF!*V82)+(#REF!*W82)+(#REF!*X82)+(#REF!*Y82)+(#REF!*Z82)+(#REF!*AA82))/(T82+U82+V82+W82+X82+Y82+Z82+AA82)</f>
        <v>#REF!</v>
      </c>
      <c r="AD82" s="393"/>
      <c r="AE82" s="271"/>
      <c r="AF82" s="44" t="s">
        <v>10</v>
      </c>
      <c r="AG82" s="151">
        <f>SUM(AG81)</f>
        <v>5.6528264132066033E-2</v>
      </c>
      <c r="AH82" s="153">
        <f>SUM(AH81)</f>
        <v>5.5527763881940972E-2</v>
      </c>
      <c r="AI82" s="284">
        <f>SUM(AI81:AL81)</f>
        <v>0.3951975987993997</v>
      </c>
      <c r="AJ82" s="285"/>
      <c r="AK82" s="285"/>
      <c r="AL82" s="286"/>
      <c r="AM82" s="284">
        <f>SUM(AM81:AO81)</f>
        <v>0.54927463731865944</v>
      </c>
      <c r="AN82" s="285"/>
      <c r="AO82" s="286"/>
      <c r="AP82" s="283"/>
      <c r="AQ82" s="344" t="e">
        <f>SUM((#REF!*AH82)+(#REF!*AI82)+(#REF!*AJ82)+(#REF!*AK82)+(#REF!*AL82)+(#REF!*AM82)+(#REF!*AN82)+(#REF!*AO82))/(AH82+AI82+AJ82+AK82+AL82+AM82+AN82+AO82)</f>
        <v>#REF!</v>
      </c>
      <c r="AR82" s="393"/>
      <c r="AT82" s="271"/>
      <c r="AU82" s="44" t="s">
        <v>10</v>
      </c>
      <c r="AV82" s="151">
        <f>SUM(AV81)</f>
        <v>5.3584718432150832E-2</v>
      </c>
      <c r="AW82" s="153">
        <f>SUM(AW81)</f>
        <v>4.9615480029769288E-2</v>
      </c>
      <c r="AX82" s="284">
        <f>SUM(AX81:BA81)</f>
        <v>0.40957578764574543</v>
      </c>
      <c r="AY82" s="285"/>
      <c r="AZ82" s="285"/>
      <c r="BA82" s="286"/>
      <c r="BB82" s="284">
        <f>SUM(BB81:BD81)</f>
        <v>0.54080873232448523</v>
      </c>
      <c r="BC82" s="285"/>
      <c r="BD82" s="286"/>
      <c r="BE82" s="283"/>
      <c r="BF82" s="344" t="e">
        <f>SUM((#REF!*AW82)+(#REF!*AX82)+(#REF!*AY82)+(#REF!*AZ82)+(#REF!*BA82)+(#REF!*BB82)+(#REF!*BC82)+(#REF!*BD82))/(AW82+AX82+AY82+AZ82+BA82+BB82+BC82+BD82)</f>
        <v>#REF!</v>
      </c>
      <c r="BG82" s="393"/>
    </row>
    <row r="83" spans="2:59" ht="21" customHeight="1" x14ac:dyDescent="0.2">
      <c r="B83" s="115" t="s">
        <v>76</v>
      </c>
      <c r="C83" s="179">
        <f t="shared" si="83"/>
        <v>443</v>
      </c>
      <c r="D83" s="135">
        <v>0</v>
      </c>
      <c r="E83" s="135">
        <v>41</v>
      </c>
      <c r="F83" s="135">
        <v>65</v>
      </c>
      <c r="G83" s="135">
        <v>17</v>
      </c>
      <c r="H83" s="135">
        <v>30</v>
      </c>
      <c r="I83" s="135">
        <v>24</v>
      </c>
      <c r="J83" s="135">
        <v>49</v>
      </c>
      <c r="K83" s="135">
        <v>73</v>
      </c>
      <c r="L83" s="135">
        <v>144</v>
      </c>
      <c r="M83" s="140">
        <f t="shared" si="84"/>
        <v>266</v>
      </c>
      <c r="N83" s="192">
        <f t="shared" si="85"/>
        <v>60.045146726862299</v>
      </c>
      <c r="O83" s="194">
        <f>SUM((E79*E83)+(F79*F83)+(G79*G83)+(H79*H83)+(I79*I83)+(J79*J83)+(K79*K83)+(L79*L83))/(E83+F83+G83+H83+I83+J83+K83+L83)</f>
        <v>2.6839729119638824</v>
      </c>
      <c r="P83" s="139">
        <f t="shared" si="86"/>
        <v>67.099322799097067</v>
      </c>
      <c r="Q83" s="73"/>
      <c r="R83" s="123"/>
      <c r="S83" s="39"/>
      <c r="T83" s="39"/>
      <c r="U83" s="39"/>
      <c r="V83" s="39"/>
      <c r="W83" s="39"/>
      <c r="X83" s="39"/>
      <c r="Y83" s="39"/>
      <c r="Z83" s="39"/>
      <c r="AA83" s="39"/>
      <c r="AB83" s="111"/>
      <c r="AC83" s="40"/>
      <c r="AD83" s="112"/>
      <c r="AE83" s="73"/>
      <c r="AF83" s="110"/>
      <c r="AG83" s="39"/>
      <c r="AH83" s="39"/>
      <c r="AI83" s="39"/>
      <c r="AJ83" s="39"/>
      <c r="AK83" s="39"/>
      <c r="AL83" s="39"/>
      <c r="AM83" s="39"/>
      <c r="AN83" s="39"/>
      <c r="AO83" s="39"/>
      <c r="AP83" s="111"/>
      <c r="AQ83" s="40"/>
      <c r="AR83" s="112"/>
      <c r="AT83" s="73"/>
      <c r="AU83" s="110"/>
      <c r="AV83" s="39"/>
      <c r="AW83" s="39"/>
      <c r="AX83" s="39"/>
      <c r="AY83" s="39"/>
      <c r="AZ83" s="39"/>
      <c r="BA83" s="39"/>
      <c r="BB83" s="39"/>
      <c r="BC83" s="39"/>
      <c r="BD83" s="39"/>
      <c r="BE83" s="111"/>
      <c r="BF83" s="40"/>
      <c r="BG83" s="112"/>
    </row>
    <row r="84" spans="2:59" ht="21" customHeight="1" x14ac:dyDescent="0.2">
      <c r="B84" s="116" t="s">
        <v>77</v>
      </c>
      <c r="C84" s="179">
        <f t="shared" si="83"/>
        <v>217</v>
      </c>
      <c r="D84" s="135">
        <v>4</v>
      </c>
      <c r="E84" s="135">
        <v>0</v>
      </c>
      <c r="F84" s="135">
        <v>0</v>
      </c>
      <c r="G84" s="135">
        <v>15</v>
      </c>
      <c r="H84" s="135">
        <v>32</v>
      </c>
      <c r="I84" s="135">
        <v>18</v>
      </c>
      <c r="J84" s="135">
        <v>29</v>
      </c>
      <c r="K84" s="135">
        <v>26</v>
      </c>
      <c r="L84" s="135">
        <v>93</v>
      </c>
      <c r="M84" s="140">
        <f t="shared" si="84"/>
        <v>148</v>
      </c>
      <c r="N84" s="192">
        <f t="shared" si="85"/>
        <v>69.483568075117375</v>
      </c>
      <c r="O84" s="194">
        <f>SUM((E79*E84)+(F79*F84)+(G79*G84)+(H79*H84)+(I79*I84)+(J79*J84)+(K79*K84)+(L79*L84))/(E84+F84+G84+H84+I84+J84+K84+L84)</f>
        <v>3.199530516431925</v>
      </c>
      <c r="P84" s="139">
        <f t="shared" si="86"/>
        <v>79.988262910798127</v>
      </c>
      <c r="Q84" s="73"/>
      <c r="R84" s="123"/>
      <c r="S84" s="39"/>
      <c r="T84" s="39"/>
      <c r="U84" s="39"/>
      <c r="V84" s="39"/>
      <c r="W84" s="39"/>
      <c r="X84" s="39"/>
      <c r="Y84" s="39"/>
      <c r="Z84" s="39"/>
      <c r="AA84" s="39"/>
      <c r="AB84" s="111"/>
      <c r="AC84" s="40"/>
      <c r="AD84" s="112"/>
      <c r="AE84" s="73"/>
      <c r="AF84" s="110"/>
      <c r="AG84" s="39"/>
      <c r="AH84" s="39"/>
      <c r="AI84" s="39"/>
      <c r="AJ84" s="39"/>
      <c r="AK84" s="39"/>
      <c r="AL84" s="39"/>
      <c r="AM84" s="39"/>
      <c r="AN84" s="39"/>
      <c r="AO84" s="39"/>
      <c r="AP84" s="111"/>
      <c r="AQ84" s="40"/>
      <c r="AR84" s="112"/>
      <c r="AT84" s="73"/>
      <c r="AU84" s="110"/>
      <c r="AV84" s="39"/>
      <c r="AW84" s="39"/>
      <c r="AX84" s="39"/>
      <c r="AY84" s="39"/>
      <c r="AZ84" s="39"/>
      <c r="BA84" s="39"/>
      <c r="BB84" s="39"/>
      <c r="BC84" s="39"/>
      <c r="BD84" s="39"/>
      <c r="BE84" s="111"/>
      <c r="BF84" s="40"/>
      <c r="BG84" s="112"/>
    </row>
    <row r="85" spans="2:59" ht="21" customHeight="1" x14ac:dyDescent="0.2">
      <c r="B85" s="116" t="s">
        <v>78</v>
      </c>
      <c r="C85" s="179">
        <f t="shared" si="83"/>
        <v>179</v>
      </c>
      <c r="D85" s="135">
        <v>34</v>
      </c>
      <c r="E85" s="135">
        <v>10</v>
      </c>
      <c r="F85" s="135">
        <v>19</v>
      </c>
      <c r="G85" s="135">
        <v>6</v>
      </c>
      <c r="H85" s="135">
        <v>1</v>
      </c>
      <c r="I85" s="135">
        <v>10</v>
      </c>
      <c r="J85" s="135">
        <v>30</v>
      </c>
      <c r="K85" s="135">
        <v>15</v>
      </c>
      <c r="L85" s="135">
        <v>54</v>
      </c>
      <c r="M85" s="140">
        <f t="shared" si="84"/>
        <v>99</v>
      </c>
      <c r="N85" s="192">
        <f t="shared" si="85"/>
        <v>68.275862068965523</v>
      </c>
      <c r="O85" s="194">
        <f>SUM((E79*E85)+(F79*F85)+(G79*G85)+(H79*H85)+(I79*I85)+(J79*J85)+(K79*K85)+(L79*L85))/(E85+F85+G85+H85+I85+J85+K85+L85)</f>
        <v>2.8517241379310345</v>
      </c>
      <c r="P85" s="139">
        <f t="shared" si="86"/>
        <v>71.293103448275858</v>
      </c>
      <c r="Q85" s="73"/>
      <c r="R85" s="123"/>
      <c r="S85" s="39"/>
      <c r="T85" s="39"/>
      <c r="U85" s="39"/>
      <c r="V85" s="39"/>
      <c r="W85" s="39"/>
      <c r="X85" s="39"/>
      <c r="Y85" s="39"/>
      <c r="Z85" s="39"/>
      <c r="AA85" s="39"/>
      <c r="AB85" s="111"/>
      <c r="AC85" s="40"/>
      <c r="AD85" s="112"/>
      <c r="AE85" s="73"/>
      <c r="AF85" s="110"/>
      <c r="AG85" s="39"/>
      <c r="AH85" s="39"/>
      <c r="AI85" s="39"/>
      <c r="AJ85" s="39"/>
      <c r="AK85" s="39"/>
      <c r="AL85" s="39"/>
      <c r="AM85" s="39"/>
      <c r="AN85" s="39"/>
      <c r="AO85" s="39"/>
      <c r="AP85" s="111"/>
      <c r="AQ85" s="40"/>
      <c r="AR85" s="112"/>
      <c r="AT85" s="73"/>
      <c r="AU85" s="110"/>
      <c r="AV85" s="39"/>
      <c r="AW85" s="39"/>
      <c r="AX85" s="39"/>
      <c r="AY85" s="39"/>
      <c r="AZ85" s="39"/>
      <c r="BA85" s="39"/>
      <c r="BB85" s="39"/>
      <c r="BC85" s="39"/>
      <c r="BD85" s="39"/>
      <c r="BE85" s="111"/>
      <c r="BF85" s="40"/>
      <c r="BG85" s="112"/>
    </row>
    <row r="86" spans="2:59" ht="21.75" customHeight="1" x14ac:dyDescent="0.45">
      <c r="B86" s="116" t="s">
        <v>79</v>
      </c>
      <c r="C86" s="179">
        <f t="shared" si="83"/>
        <v>132</v>
      </c>
      <c r="D86" s="135">
        <v>2</v>
      </c>
      <c r="E86" s="135">
        <v>0</v>
      </c>
      <c r="F86" s="135">
        <v>0</v>
      </c>
      <c r="G86" s="135">
        <v>1</v>
      </c>
      <c r="H86" s="135">
        <v>3</v>
      </c>
      <c r="I86" s="135">
        <v>15</v>
      </c>
      <c r="J86" s="135">
        <v>15</v>
      </c>
      <c r="K86" s="135">
        <v>32</v>
      </c>
      <c r="L86" s="135">
        <v>64</v>
      </c>
      <c r="M86" s="140">
        <f t="shared" si="84"/>
        <v>111</v>
      </c>
      <c r="N86" s="192">
        <f t="shared" si="85"/>
        <v>85.384615384615387</v>
      </c>
      <c r="O86" s="194">
        <f>SUM((E79*E86)+(F79*F86)+(G79*G86)+(H79*H86)+(I79*I86)+(J79*J86)+(K79*K86)+(L79*L86))/(E86+F86+G86+H86+I86+J86+K86+L86)</f>
        <v>3.523076923076923</v>
      </c>
      <c r="P86" s="139">
        <f t="shared" si="86"/>
        <v>88.07692307692308</v>
      </c>
    </row>
    <row r="87" spans="2:59" ht="21" customHeight="1" x14ac:dyDescent="0.45">
      <c r="B87" s="116" t="s">
        <v>80</v>
      </c>
      <c r="C87" s="179">
        <f t="shared" si="83"/>
        <v>443</v>
      </c>
      <c r="D87" s="135">
        <v>43</v>
      </c>
      <c r="E87" s="135">
        <v>33</v>
      </c>
      <c r="F87" s="135">
        <v>46</v>
      </c>
      <c r="G87" s="135">
        <v>32</v>
      </c>
      <c r="H87" s="135">
        <v>39</v>
      </c>
      <c r="I87" s="135">
        <v>73</v>
      </c>
      <c r="J87" s="135">
        <v>63</v>
      </c>
      <c r="K87" s="135">
        <v>48</v>
      </c>
      <c r="L87" s="135">
        <v>66</v>
      </c>
      <c r="M87" s="140">
        <f t="shared" si="84"/>
        <v>177</v>
      </c>
      <c r="N87" s="192">
        <f t="shared" si="85"/>
        <v>44.25</v>
      </c>
      <c r="O87" s="194">
        <f>SUM((E79*E87)+(F79*F87)+(G79*G87)+(H79*H87)+(I79*I87)+(J79*J87)+(K79*K87)+(L79*L87))/(E87+F87+G87+H87+I87+J87+K87+L87)</f>
        <v>2.4387500000000002</v>
      </c>
      <c r="P87" s="139">
        <f t="shared" si="86"/>
        <v>60.968750000000007</v>
      </c>
    </row>
    <row r="88" spans="2:59" ht="21" customHeight="1" thickBot="1" x14ac:dyDescent="0.5">
      <c r="B88" s="190" t="s">
        <v>6</v>
      </c>
      <c r="C88" s="189">
        <f t="shared" ref="C88:M88" si="87">SUM(C80:C87)</f>
        <v>2112</v>
      </c>
      <c r="D88" s="189">
        <f t="shared" si="87"/>
        <v>113</v>
      </c>
      <c r="E88" s="189">
        <f t="shared" si="87"/>
        <v>111</v>
      </c>
      <c r="F88" s="189">
        <f t="shared" si="87"/>
        <v>208</v>
      </c>
      <c r="G88" s="189">
        <f t="shared" si="87"/>
        <v>158</v>
      </c>
      <c r="H88" s="189">
        <f t="shared" si="87"/>
        <v>194</v>
      </c>
      <c r="I88" s="189">
        <f t="shared" si="87"/>
        <v>230</v>
      </c>
      <c r="J88" s="189">
        <f t="shared" si="87"/>
        <v>283</v>
      </c>
      <c r="K88" s="189">
        <f t="shared" si="87"/>
        <v>276</v>
      </c>
      <c r="L88" s="189">
        <f t="shared" si="87"/>
        <v>539</v>
      </c>
      <c r="M88" s="188">
        <f t="shared" si="87"/>
        <v>1098</v>
      </c>
      <c r="N88" s="193">
        <f>SUM((M88/((C88)-(D88))*100))</f>
        <v>54.927463731865934</v>
      </c>
      <c r="O88" s="195">
        <f>SUM((E79*E88)+(F79*F88)+(G79*G88)+(H79*H88)+(I79*I88)+(J79*J88)+(K79*K88)+(L79*L88))/(E88+F88+G88+H88+I88+J88+K88+L88)</f>
        <v>2.6908454227113556</v>
      </c>
      <c r="P88" s="143">
        <f>SUM(O88/4*100)</f>
        <v>67.271135567783887</v>
      </c>
    </row>
    <row r="89" spans="2:59" ht="21" customHeight="1" x14ac:dyDescent="0.2">
      <c r="B89" s="251" t="s">
        <v>45</v>
      </c>
      <c r="C89" s="253" t="s">
        <v>46</v>
      </c>
      <c r="D89" s="255" t="s">
        <v>55</v>
      </c>
      <c r="E89" s="256"/>
      <c r="F89" s="256"/>
      <c r="G89" s="256"/>
      <c r="H89" s="256"/>
      <c r="I89" s="256"/>
      <c r="J89" s="256"/>
      <c r="K89" s="256"/>
      <c r="L89" s="257"/>
      <c r="M89" s="258" t="s">
        <v>63</v>
      </c>
      <c r="N89" s="260" t="s">
        <v>64</v>
      </c>
      <c r="O89" s="262" t="s">
        <v>47</v>
      </c>
      <c r="P89" s="264" t="s">
        <v>30</v>
      </c>
      <c r="Q89" s="289" t="s">
        <v>44</v>
      </c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 t="s">
        <v>43</v>
      </c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T89" s="289" t="str">
        <f>$AT$1</f>
        <v>สถิติผลการเรียนของแยกตามระดับชั้น ปีการศึกษา 2558</v>
      </c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</row>
    <row r="90" spans="2:59" ht="21" customHeight="1" thickBot="1" x14ac:dyDescent="0.25">
      <c r="B90" s="252"/>
      <c r="C90" s="254"/>
      <c r="D90" s="113" t="s">
        <v>9</v>
      </c>
      <c r="E90" s="179">
        <v>0</v>
      </c>
      <c r="F90" s="179">
        <v>1</v>
      </c>
      <c r="G90" s="179">
        <v>1.5</v>
      </c>
      <c r="H90" s="179">
        <v>2</v>
      </c>
      <c r="I90" s="179">
        <v>2.5</v>
      </c>
      <c r="J90" s="179">
        <v>3</v>
      </c>
      <c r="K90" s="179">
        <v>3.5</v>
      </c>
      <c r="L90" s="179">
        <v>4</v>
      </c>
      <c r="M90" s="259"/>
      <c r="N90" s="261"/>
      <c r="O90" s="263"/>
      <c r="P90" s="265"/>
      <c r="Q90" s="295" t="s">
        <v>18</v>
      </c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 t="s">
        <v>18</v>
      </c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T90" s="295" t="s">
        <v>18</v>
      </c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</row>
    <row r="91" spans="2:59" ht="21" customHeight="1" thickBot="1" x14ac:dyDescent="0.25">
      <c r="B91" s="115" t="s">
        <v>73</v>
      </c>
      <c r="C91" s="179">
        <f>SUM(D91:L91)</f>
        <v>185</v>
      </c>
      <c r="D91" s="135">
        <v>11</v>
      </c>
      <c r="E91" s="135">
        <v>2</v>
      </c>
      <c r="F91" s="135">
        <v>23</v>
      </c>
      <c r="G91" s="135">
        <v>20</v>
      </c>
      <c r="H91" s="135">
        <v>31</v>
      </c>
      <c r="I91" s="135">
        <v>25</v>
      </c>
      <c r="J91" s="135">
        <v>40</v>
      </c>
      <c r="K91" s="135">
        <v>23</v>
      </c>
      <c r="L91" s="135">
        <v>10</v>
      </c>
      <c r="M91" s="140">
        <f t="shared" ref="M91:M98" si="88">SUM(J91+K91+L91)</f>
        <v>73</v>
      </c>
      <c r="N91" s="139">
        <f>SUM(M91/(E91+F91+G91+H91+I91+J91+K91+L91)*100)</f>
        <v>41.954022988505749</v>
      </c>
      <c r="O91" s="138">
        <f>SUM((E90*E91)+(F90*F91)+(G90*G91)+(H90*H91)+(I90*I91)+(J90*J91)+(K90*K91)+(L90*L91))/(E91+F91+G91+H91+I91+J91+K91+L91)</f>
        <v>2.4022988505747125</v>
      </c>
      <c r="P91" s="139">
        <f>SUM(O91/4*100)</f>
        <v>60.057471264367813</v>
      </c>
      <c r="Q91" s="290" t="s">
        <v>17</v>
      </c>
      <c r="R91" s="394" t="s">
        <v>8</v>
      </c>
      <c r="S91" s="322" t="s">
        <v>32</v>
      </c>
      <c r="T91" s="323"/>
      <c r="U91" s="324" t="s">
        <v>58</v>
      </c>
      <c r="V91" s="325"/>
      <c r="W91" s="325"/>
      <c r="X91" s="325"/>
      <c r="Y91" s="325"/>
      <c r="Z91" s="325"/>
      <c r="AA91" s="326"/>
      <c r="AB91" s="327" t="s">
        <v>46</v>
      </c>
      <c r="AC91" s="266" t="s">
        <v>7</v>
      </c>
      <c r="AD91" s="268" t="s">
        <v>30</v>
      </c>
      <c r="AE91" s="290" t="s">
        <v>17</v>
      </c>
      <c r="AF91" s="320" t="s">
        <v>8</v>
      </c>
      <c r="AG91" s="322" t="s">
        <v>32</v>
      </c>
      <c r="AH91" s="323"/>
      <c r="AI91" s="324" t="s">
        <v>58</v>
      </c>
      <c r="AJ91" s="325"/>
      <c r="AK91" s="325"/>
      <c r="AL91" s="325"/>
      <c r="AM91" s="325"/>
      <c r="AN91" s="325"/>
      <c r="AO91" s="326"/>
      <c r="AP91" s="327" t="s">
        <v>46</v>
      </c>
      <c r="AQ91" s="266" t="s">
        <v>7</v>
      </c>
      <c r="AR91" s="268" t="s">
        <v>30</v>
      </c>
      <c r="AT91" s="290" t="s">
        <v>17</v>
      </c>
      <c r="AU91" s="320" t="s">
        <v>8</v>
      </c>
      <c r="AV91" s="322" t="s">
        <v>32</v>
      </c>
      <c r="AW91" s="323"/>
      <c r="AX91" s="324" t="s">
        <v>58</v>
      </c>
      <c r="AY91" s="325"/>
      <c r="AZ91" s="325"/>
      <c r="BA91" s="325"/>
      <c r="BB91" s="325"/>
      <c r="BC91" s="325"/>
      <c r="BD91" s="326"/>
      <c r="BE91" s="327" t="s">
        <v>46</v>
      </c>
      <c r="BF91" s="266" t="s">
        <v>7</v>
      </c>
      <c r="BG91" s="268" t="s">
        <v>30</v>
      </c>
    </row>
    <row r="92" spans="2:59" ht="21" customHeight="1" thickBot="1" x14ac:dyDescent="0.25">
      <c r="B92" s="115" t="s">
        <v>74</v>
      </c>
      <c r="C92" s="179">
        <f t="shared" ref="C92:C98" si="89">SUM(D92:L92)</f>
        <v>205</v>
      </c>
      <c r="D92" s="135">
        <v>19</v>
      </c>
      <c r="E92" s="135">
        <v>0</v>
      </c>
      <c r="F92" s="135">
        <v>23</v>
      </c>
      <c r="G92" s="135">
        <v>11</v>
      </c>
      <c r="H92" s="135">
        <v>20</v>
      </c>
      <c r="I92" s="135">
        <v>38</v>
      </c>
      <c r="J92" s="135">
        <v>46</v>
      </c>
      <c r="K92" s="135">
        <v>15</v>
      </c>
      <c r="L92" s="135">
        <v>33</v>
      </c>
      <c r="M92" s="140">
        <f t="shared" si="88"/>
        <v>94</v>
      </c>
      <c r="N92" s="139">
        <f t="shared" ref="N92:N98" si="90">SUM(M92/(E92+F92+G92+H92+I92+J92+K92+L92)*100)</f>
        <v>50.537634408602152</v>
      </c>
      <c r="O92" s="138">
        <f>SUM((E90*E92)+(F90*F92)+(G90*G92)+(H90*H92)+(I90*I92)+(J90*J92)+(K90*K92)+(L90*L92))/(E92+F92+G92+H92+I92+J92+K92+L92)</f>
        <v>2.672043010752688</v>
      </c>
      <c r="P92" s="139">
        <f t="shared" ref="P92:P98" si="91">SUM(O92/4*100)</f>
        <v>66.8010752688172</v>
      </c>
      <c r="Q92" s="291"/>
      <c r="R92" s="395"/>
      <c r="S92" s="46" t="s">
        <v>9</v>
      </c>
      <c r="T92" s="47">
        <v>0</v>
      </c>
      <c r="U92" s="13">
        <v>1</v>
      </c>
      <c r="V92" s="11">
        <v>1.5</v>
      </c>
      <c r="W92" s="11">
        <v>2</v>
      </c>
      <c r="X92" s="12">
        <v>2.5</v>
      </c>
      <c r="Y92" s="13">
        <v>3</v>
      </c>
      <c r="Z92" s="11">
        <v>3.5</v>
      </c>
      <c r="AA92" s="12">
        <v>4</v>
      </c>
      <c r="AB92" s="328"/>
      <c r="AC92" s="267"/>
      <c r="AD92" s="269"/>
      <c r="AE92" s="291"/>
      <c r="AF92" s="321"/>
      <c r="AG92" s="46" t="s">
        <v>9</v>
      </c>
      <c r="AH92" s="47">
        <v>0</v>
      </c>
      <c r="AI92" s="13">
        <v>1</v>
      </c>
      <c r="AJ92" s="11">
        <v>1.5</v>
      </c>
      <c r="AK92" s="11">
        <v>2</v>
      </c>
      <c r="AL92" s="12">
        <v>2.5</v>
      </c>
      <c r="AM92" s="13">
        <v>3</v>
      </c>
      <c r="AN92" s="11">
        <v>3.5</v>
      </c>
      <c r="AO92" s="12">
        <v>4</v>
      </c>
      <c r="AP92" s="328"/>
      <c r="AQ92" s="267"/>
      <c r="AR92" s="269"/>
      <c r="AT92" s="291"/>
      <c r="AU92" s="321"/>
      <c r="AV92" s="46" t="s">
        <v>9</v>
      </c>
      <c r="AW92" s="47">
        <v>0</v>
      </c>
      <c r="AX92" s="13">
        <v>1</v>
      </c>
      <c r="AY92" s="11">
        <v>1.5</v>
      </c>
      <c r="AZ92" s="11">
        <v>2</v>
      </c>
      <c r="BA92" s="12">
        <v>2.5</v>
      </c>
      <c r="BB92" s="13">
        <v>3</v>
      </c>
      <c r="BC92" s="11">
        <v>3.5</v>
      </c>
      <c r="BD92" s="12">
        <v>4</v>
      </c>
      <c r="BE92" s="328"/>
      <c r="BF92" s="267"/>
      <c r="BG92" s="269"/>
    </row>
    <row r="93" spans="2:59" ht="21.75" customHeight="1" x14ac:dyDescent="0.2">
      <c r="B93" s="115" t="s">
        <v>75</v>
      </c>
      <c r="C93" s="179">
        <f t="shared" si="89"/>
        <v>280</v>
      </c>
      <c r="D93" s="135">
        <v>8</v>
      </c>
      <c r="E93" s="135">
        <v>3</v>
      </c>
      <c r="F93" s="135">
        <v>16</v>
      </c>
      <c r="G93" s="135">
        <v>19</v>
      </c>
      <c r="H93" s="135">
        <v>31</v>
      </c>
      <c r="I93" s="135">
        <v>44</v>
      </c>
      <c r="J93" s="135">
        <v>40</v>
      </c>
      <c r="K93" s="135">
        <v>43</v>
      </c>
      <c r="L93" s="135">
        <v>76</v>
      </c>
      <c r="M93" s="140">
        <f t="shared" si="88"/>
        <v>159</v>
      </c>
      <c r="N93" s="139">
        <f t="shared" si="90"/>
        <v>58.455882352941181</v>
      </c>
      <c r="O93" s="138">
        <f>SUM((E90*E93)+(F90*F93)+(G90*G93)+(H90*H93)+(I90*I93)+(J90*J93)+(K90*K93)+(L90*L93))/(E93+F93+G93+H93+I93+J93+K93+L93)</f>
        <v>2.9080882352941178</v>
      </c>
      <c r="P93" s="139">
        <f t="shared" si="91"/>
        <v>72.702205882352942</v>
      </c>
      <c r="Q93" s="270" t="s">
        <v>40</v>
      </c>
      <c r="R93" s="64" t="s">
        <v>2</v>
      </c>
      <c r="S93" s="14">
        <f t="shared" ref="S93:AA100" si="92">D91</f>
        <v>11</v>
      </c>
      <c r="T93" s="15">
        <f t="shared" si="92"/>
        <v>2</v>
      </c>
      <c r="U93" s="14">
        <f t="shared" si="92"/>
        <v>23</v>
      </c>
      <c r="V93" s="17">
        <f t="shared" si="92"/>
        <v>20</v>
      </c>
      <c r="W93" s="17">
        <f t="shared" si="92"/>
        <v>31</v>
      </c>
      <c r="X93" s="15">
        <f t="shared" si="92"/>
        <v>25</v>
      </c>
      <c r="Y93" s="14">
        <f t="shared" si="92"/>
        <v>40</v>
      </c>
      <c r="Z93" s="17">
        <f t="shared" si="92"/>
        <v>23</v>
      </c>
      <c r="AA93" s="15">
        <f t="shared" si="92"/>
        <v>10</v>
      </c>
      <c r="AB93" s="64">
        <f t="shared" ref="AB93:AB100" si="93">SUM(S93:AA93)</f>
        <v>185</v>
      </c>
      <c r="AC93" s="69">
        <f>SUM((T92*T93)+(U92*U93)+(V92*V93)+(W92*W93)+(X92*X93)+(Y92*Y93)+(Z92*Z93)+(AA92*AA93))/(T93+U93+V93+W93+X93+Y93+Z93+AA93)</f>
        <v>2.4022988505747125</v>
      </c>
      <c r="AD93" s="67">
        <f>SUM(AC93/4*100)</f>
        <v>60.057471264367813</v>
      </c>
      <c r="AE93" s="270" t="s">
        <v>40</v>
      </c>
      <c r="AF93" s="59" t="s">
        <v>2</v>
      </c>
      <c r="AG93" s="14">
        <f t="shared" ref="AG93:AO100" si="94">D102</f>
        <v>2</v>
      </c>
      <c r="AH93" s="15">
        <f t="shared" si="94"/>
        <v>14</v>
      </c>
      <c r="AI93" s="14">
        <f t="shared" si="94"/>
        <v>35</v>
      </c>
      <c r="AJ93" s="17">
        <f t="shared" si="94"/>
        <v>24</v>
      </c>
      <c r="AK93" s="17">
        <f t="shared" si="94"/>
        <v>22</v>
      </c>
      <c r="AL93" s="15">
        <f t="shared" si="94"/>
        <v>36</v>
      </c>
      <c r="AM93" s="14">
        <f t="shared" si="94"/>
        <v>27</v>
      </c>
      <c r="AN93" s="17">
        <f t="shared" si="94"/>
        <v>13</v>
      </c>
      <c r="AO93" s="15">
        <f t="shared" si="94"/>
        <v>5</v>
      </c>
      <c r="AP93" s="64">
        <f t="shared" ref="AP93:AP100" si="95">SUM(AG93:AO93)</f>
        <v>178</v>
      </c>
      <c r="AQ93" s="69">
        <f>SUM((AH92*AH93)+(AI92*AI93)+(AJ92*AJ93)+(AK92*AK93)+(AL92*AL93)+(AM92*AM93)+(AN92*AN93)+(AO92*AO93))/(AH93+AI93+AJ93+AK93+AL93+AM93+AN93+AO93)</f>
        <v>1.9971590909090908</v>
      </c>
      <c r="AR93" s="67">
        <f t="shared" ref="AR93:AR100" si="96">SUM(AQ93/4*100)</f>
        <v>49.928977272727273</v>
      </c>
      <c r="AT93" s="270" t="s">
        <v>40</v>
      </c>
      <c r="AU93" s="59" t="s">
        <v>2</v>
      </c>
      <c r="AV93" s="14">
        <f t="shared" ref="AV93:BD100" si="97">SUM(S93+AG93)</f>
        <v>13</v>
      </c>
      <c r="AW93" s="15">
        <f t="shared" si="97"/>
        <v>16</v>
      </c>
      <c r="AX93" s="14">
        <f t="shared" si="97"/>
        <v>58</v>
      </c>
      <c r="AY93" s="17">
        <f t="shared" si="97"/>
        <v>44</v>
      </c>
      <c r="AZ93" s="17">
        <f t="shared" si="97"/>
        <v>53</v>
      </c>
      <c r="BA93" s="15">
        <f t="shared" si="97"/>
        <v>61</v>
      </c>
      <c r="BB93" s="14">
        <f t="shared" si="97"/>
        <v>67</v>
      </c>
      <c r="BC93" s="17">
        <f t="shared" si="97"/>
        <v>36</v>
      </c>
      <c r="BD93" s="15">
        <f t="shared" si="97"/>
        <v>15</v>
      </c>
      <c r="BE93" s="64">
        <f t="shared" ref="BE93:BE100" si="98">SUM(AV93:BD93)</f>
        <v>363</v>
      </c>
      <c r="BF93" s="69">
        <f>SUM((AW92*AW93)+(AX92*AX93)+(AY92*AY93)+(AZ92*AZ93)+(BA92*BA93)+(BB92*BB93)+(BC92*BC93)+(BD92*BD93))/(AW93+AX93+AY93+AZ93+BA93+BB93+BC93+BD93)</f>
        <v>2.1985714285714284</v>
      </c>
      <c r="BG93" s="67">
        <f t="shared" ref="BG93:BG100" si="99">SUM(BF93/4*100)</f>
        <v>54.964285714285708</v>
      </c>
    </row>
    <row r="94" spans="2:59" ht="21" customHeight="1" x14ac:dyDescent="0.2">
      <c r="B94" s="115" t="s">
        <v>76</v>
      </c>
      <c r="C94" s="179">
        <f t="shared" si="89"/>
        <v>390</v>
      </c>
      <c r="D94" s="135">
        <v>27</v>
      </c>
      <c r="E94" s="135">
        <v>12</v>
      </c>
      <c r="F94" s="135">
        <v>4</v>
      </c>
      <c r="G94" s="135">
        <v>11</v>
      </c>
      <c r="H94" s="135">
        <v>75</v>
      </c>
      <c r="I94" s="135">
        <v>54</v>
      </c>
      <c r="J94" s="135">
        <v>73</v>
      </c>
      <c r="K94" s="135">
        <v>53</v>
      </c>
      <c r="L94" s="135">
        <v>81</v>
      </c>
      <c r="M94" s="140">
        <f t="shared" si="88"/>
        <v>207</v>
      </c>
      <c r="N94" s="139">
        <f t="shared" si="90"/>
        <v>57.02479338842975</v>
      </c>
      <c r="O94" s="138">
        <f>SUM((E90*E94)+(F90*F94)+(G90*G94)+(H90*H94)+(I90*I94)+(J90*J94)+(K90*K94)+(L90*L94))/(E94+F94+G94+H94+I94+J94+K94+L94)</f>
        <v>2.8484848484848486</v>
      </c>
      <c r="P94" s="139">
        <f t="shared" si="91"/>
        <v>71.212121212121218</v>
      </c>
      <c r="Q94" s="270"/>
      <c r="R94" s="65" t="s">
        <v>3</v>
      </c>
      <c r="S94" s="18">
        <f t="shared" si="92"/>
        <v>19</v>
      </c>
      <c r="T94" s="19">
        <f t="shared" si="92"/>
        <v>0</v>
      </c>
      <c r="U94" s="18">
        <f t="shared" si="92"/>
        <v>23</v>
      </c>
      <c r="V94" s="37">
        <f t="shared" si="92"/>
        <v>11</v>
      </c>
      <c r="W94" s="37">
        <f t="shared" si="92"/>
        <v>20</v>
      </c>
      <c r="X94" s="19">
        <f t="shared" si="92"/>
        <v>38</v>
      </c>
      <c r="Y94" s="18">
        <f t="shared" si="92"/>
        <v>46</v>
      </c>
      <c r="Z94" s="37">
        <f t="shared" si="92"/>
        <v>15</v>
      </c>
      <c r="AA94" s="19">
        <f t="shared" si="92"/>
        <v>33</v>
      </c>
      <c r="AB94" s="65">
        <f t="shared" si="93"/>
        <v>205</v>
      </c>
      <c r="AC94" s="70">
        <f>SUM((T92*T94)+(U92*U94)+(V92*V94)+(W92*W94)+(X92*X94)+(Y92*Y94)+(Z92*Z94)+(AA92*AA94))/(T94+U94+V94+W94+X94+Y94+Z94+AA94)</f>
        <v>2.672043010752688</v>
      </c>
      <c r="AD94" s="67">
        <f t="shared" ref="AD94:AD100" si="100">SUM(AC94/4*100)</f>
        <v>66.8010752688172</v>
      </c>
      <c r="AE94" s="270"/>
      <c r="AF94" s="60" t="s">
        <v>3</v>
      </c>
      <c r="AG94" s="18">
        <f t="shared" si="94"/>
        <v>0</v>
      </c>
      <c r="AH94" s="19">
        <f t="shared" si="94"/>
        <v>10</v>
      </c>
      <c r="AI94" s="18">
        <f t="shared" si="94"/>
        <v>24</v>
      </c>
      <c r="AJ94" s="37">
        <f t="shared" si="94"/>
        <v>13</v>
      </c>
      <c r="AK94" s="37">
        <f t="shared" si="94"/>
        <v>38</v>
      </c>
      <c r="AL94" s="19">
        <f t="shared" si="94"/>
        <v>49</v>
      </c>
      <c r="AM94" s="18">
        <f t="shared" si="94"/>
        <v>27</v>
      </c>
      <c r="AN94" s="37">
        <f t="shared" si="94"/>
        <v>13</v>
      </c>
      <c r="AO94" s="19">
        <f t="shared" si="94"/>
        <v>23</v>
      </c>
      <c r="AP94" s="65">
        <f t="shared" si="95"/>
        <v>197</v>
      </c>
      <c r="AQ94" s="70">
        <f>SUM((AH92*AH94)+(AI92*AI94)+(AJ92*AJ94)+(AK92*AK94)+(AL92*AL94)+(AM92*AM94)+(AN92*AN94)+(AO92*AO94))/(AH94+AI94+AJ94+AK94+AL94+AM94+AN94+AO94)</f>
        <v>2.3375634517766497</v>
      </c>
      <c r="AR94" s="67">
        <f t="shared" si="96"/>
        <v>58.439086294416242</v>
      </c>
      <c r="AT94" s="270"/>
      <c r="AU94" s="60" t="s">
        <v>3</v>
      </c>
      <c r="AV94" s="18">
        <f t="shared" si="97"/>
        <v>19</v>
      </c>
      <c r="AW94" s="19">
        <f t="shared" si="97"/>
        <v>10</v>
      </c>
      <c r="AX94" s="18">
        <f t="shared" si="97"/>
        <v>47</v>
      </c>
      <c r="AY94" s="37">
        <f t="shared" si="97"/>
        <v>24</v>
      </c>
      <c r="AZ94" s="37">
        <f t="shared" si="97"/>
        <v>58</v>
      </c>
      <c r="BA94" s="19">
        <f t="shared" si="97"/>
        <v>87</v>
      </c>
      <c r="BB94" s="18">
        <f t="shared" si="97"/>
        <v>73</v>
      </c>
      <c r="BC94" s="37">
        <f t="shared" si="97"/>
        <v>28</v>
      </c>
      <c r="BD94" s="19">
        <f t="shared" si="97"/>
        <v>56</v>
      </c>
      <c r="BE94" s="65">
        <f t="shared" si="98"/>
        <v>402</v>
      </c>
      <c r="BF94" s="70">
        <f>SUM((AW92*AW94)+(AX92*AX94)+(AY92*AY94)+(AZ92*AZ94)+(BA92*BA94)+(BB92*BB94)+(BC92*BC94)+(BD92*BD94))/(AW94+AX94+AY94+AZ94+BA94+BB94+BC94+BD94)</f>
        <v>2.5</v>
      </c>
      <c r="BG94" s="67">
        <f t="shared" si="99"/>
        <v>62.5</v>
      </c>
    </row>
    <row r="95" spans="2:59" ht="21" customHeight="1" x14ac:dyDescent="0.2">
      <c r="B95" s="116" t="s">
        <v>77</v>
      </c>
      <c r="C95" s="179">
        <f t="shared" si="89"/>
        <v>185</v>
      </c>
      <c r="D95" s="135">
        <v>22</v>
      </c>
      <c r="E95" s="135">
        <v>0</v>
      </c>
      <c r="F95" s="135">
        <v>1</v>
      </c>
      <c r="G95" s="135">
        <v>10</v>
      </c>
      <c r="H95" s="135">
        <v>6</v>
      </c>
      <c r="I95" s="135">
        <v>15</v>
      </c>
      <c r="J95" s="135">
        <v>23</v>
      </c>
      <c r="K95" s="135">
        <v>26</v>
      </c>
      <c r="L95" s="135">
        <v>82</v>
      </c>
      <c r="M95" s="140">
        <f t="shared" si="88"/>
        <v>131</v>
      </c>
      <c r="N95" s="139">
        <f t="shared" si="90"/>
        <v>80.368098159509202</v>
      </c>
      <c r="O95" s="138">
        <f>SUM((E90*E95)+(F90*F95)+(G90*G95)+(H90*H95)+(I90*I95)+(J90*J95)+(K90*K95)+(L90*L95))/(E95+F95+G95+H95+I95+J95+K95+L95)</f>
        <v>3.3957055214723928</v>
      </c>
      <c r="P95" s="139">
        <f t="shared" si="91"/>
        <v>84.892638036809814</v>
      </c>
      <c r="Q95" s="270"/>
      <c r="R95" s="107" t="s">
        <v>4</v>
      </c>
      <c r="S95" s="24">
        <f t="shared" si="92"/>
        <v>8</v>
      </c>
      <c r="T95" s="25">
        <f t="shared" si="92"/>
        <v>3</v>
      </c>
      <c r="U95" s="24">
        <f t="shared" si="92"/>
        <v>16</v>
      </c>
      <c r="V95" s="26">
        <f t="shared" si="92"/>
        <v>19</v>
      </c>
      <c r="W95" s="26">
        <f t="shared" si="92"/>
        <v>31</v>
      </c>
      <c r="X95" s="25">
        <f t="shared" si="92"/>
        <v>44</v>
      </c>
      <c r="Y95" s="24">
        <f t="shared" si="92"/>
        <v>40</v>
      </c>
      <c r="Z95" s="26">
        <f t="shared" si="92"/>
        <v>43</v>
      </c>
      <c r="AA95" s="25">
        <f t="shared" si="92"/>
        <v>76</v>
      </c>
      <c r="AB95" s="97">
        <f t="shared" si="93"/>
        <v>280</v>
      </c>
      <c r="AC95" s="70">
        <f>SUM((T92*T95)+(U92*U95)+(V92*V95)+(W92*W95)+(X92*X95)+(Y92*Y95)+(Z92*Z95)+(AA92*AA95))/(T95+U95+V95+W95+X95+Y95+Z95+AA95)</f>
        <v>2.9080882352941178</v>
      </c>
      <c r="AD95" s="67">
        <f t="shared" si="100"/>
        <v>72.702205882352942</v>
      </c>
      <c r="AE95" s="270"/>
      <c r="AF95" s="61" t="s">
        <v>4</v>
      </c>
      <c r="AG95" s="24">
        <f t="shared" si="94"/>
        <v>0</v>
      </c>
      <c r="AH95" s="25">
        <f t="shared" si="94"/>
        <v>5</v>
      </c>
      <c r="AI95" s="24">
        <f t="shared" si="94"/>
        <v>38</v>
      </c>
      <c r="AJ95" s="26">
        <f t="shared" si="94"/>
        <v>33</v>
      </c>
      <c r="AK95" s="26">
        <f t="shared" si="94"/>
        <v>45</v>
      </c>
      <c r="AL95" s="25">
        <f t="shared" si="94"/>
        <v>38</v>
      </c>
      <c r="AM95" s="24">
        <f t="shared" si="94"/>
        <v>61</v>
      </c>
      <c r="AN95" s="26">
        <f t="shared" si="94"/>
        <v>46</v>
      </c>
      <c r="AO95" s="25">
        <f t="shared" si="94"/>
        <v>75</v>
      </c>
      <c r="AP95" s="97">
        <f t="shared" si="95"/>
        <v>341</v>
      </c>
      <c r="AQ95" s="70">
        <f>SUM((AH92*AH95)+(AI92*AI95)+(AJ92*AJ95)+(AK92*AK95)+(AL92*AL95)+(AM92*AM95)+(AN92*AN95)+(AO92*AO95))/(AH95+AI95+AJ95+AK95+AL95+AM95+AN95+AO95)</f>
        <v>2.6876832844574778</v>
      </c>
      <c r="AR95" s="67">
        <f t="shared" si="96"/>
        <v>67.192082111436946</v>
      </c>
      <c r="AT95" s="270"/>
      <c r="AU95" s="61" t="s">
        <v>4</v>
      </c>
      <c r="AV95" s="24">
        <f t="shared" si="97"/>
        <v>8</v>
      </c>
      <c r="AW95" s="25">
        <f t="shared" si="97"/>
        <v>8</v>
      </c>
      <c r="AX95" s="24">
        <f t="shared" si="97"/>
        <v>54</v>
      </c>
      <c r="AY95" s="26">
        <f t="shared" si="97"/>
        <v>52</v>
      </c>
      <c r="AZ95" s="26">
        <f t="shared" si="97"/>
        <v>76</v>
      </c>
      <c r="BA95" s="25">
        <f t="shared" si="97"/>
        <v>82</v>
      </c>
      <c r="BB95" s="24">
        <f t="shared" si="97"/>
        <v>101</v>
      </c>
      <c r="BC95" s="26">
        <f t="shared" si="97"/>
        <v>89</v>
      </c>
      <c r="BD95" s="25">
        <f t="shared" si="97"/>
        <v>151</v>
      </c>
      <c r="BE95" s="51">
        <f t="shared" si="98"/>
        <v>621</v>
      </c>
      <c r="BF95" s="70">
        <f>SUM((AW92*AW95)+(AX92*AX95)+(AY92*AY95)+(AZ92*AZ95)+(BA92*BA95)+(BB92*BB95)+(BC92*BC95)+(BD92*BD95))/(AW95+AX95+AY95+AZ95+BA95+BB95+BC95+BD95)</f>
        <v>2.7854812398042412</v>
      </c>
      <c r="BG95" s="67">
        <f t="shared" si="99"/>
        <v>69.637030995106031</v>
      </c>
    </row>
    <row r="96" spans="2:59" ht="21" customHeight="1" x14ac:dyDescent="0.2">
      <c r="B96" s="116" t="s">
        <v>78</v>
      </c>
      <c r="C96" s="179">
        <f t="shared" si="89"/>
        <v>185</v>
      </c>
      <c r="D96" s="135">
        <v>21</v>
      </c>
      <c r="E96" s="135">
        <v>0</v>
      </c>
      <c r="F96" s="135">
        <v>26</v>
      </c>
      <c r="G96" s="135">
        <v>2</v>
      </c>
      <c r="H96" s="135">
        <v>5</v>
      </c>
      <c r="I96" s="135">
        <v>14</v>
      </c>
      <c r="J96" s="135">
        <v>14</v>
      </c>
      <c r="K96" s="135">
        <v>16</v>
      </c>
      <c r="L96" s="135">
        <v>87</v>
      </c>
      <c r="M96" s="140">
        <f t="shared" si="88"/>
        <v>117</v>
      </c>
      <c r="N96" s="139">
        <f t="shared" si="90"/>
        <v>71.341463414634148</v>
      </c>
      <c r="O96" s="138">
        <f>SUM((E90*E96)+(F90*F96)+(G90*G96)+(H90*H96)+(I90*I96)+(J90*J96)+(K90*K96)+(L90*L96))/(E96+F96+G96+H96+I96+J96+K96+L96)</f>
        <v>3.1707317073170733</v>
      </c>
      <c r="P96" s="139">
        <f t="shared" si="91"/>
        <v>79.268292682926827</v>
      </c>
      <c r="Q96" s="270"/>
      <c r="R96" s="105" t="s">
        <v>22</v>
      </c>
      <c r="S96" s="152">
        <f t="shared" si="92"/>
        <v>27</v>
      </c>
      <c r="T96" s="57">
        <f t="shared" si="92"/>
        <v>12</v>
      </c>
      <c r="U96" s="98">
        <f t="shared" si="92"/>
        <v>4</v>
      </c>
      <c r="V96" s="58">
        <f t="shared" si="92"/>
        <v>11</v>
      </c>
      <c r="W96" s="58">
        <f t="shared" si="92"/>
        <v>75</v>
      </c>
      <c r="X96" s="57">
        <f t="shared" si="92"/>
        <v>54</v>
      </c>
      <c r="Y96" s="98">
        <f t="shared" si="92"/>
        <v>73</v>
      </c>
      <c r="Z96" s="58">
        <f t="shared" si="92"/>
        <v>53</v>
      </c>
      <c r="AA96" s="57">
        <f t="shared" si="92"/>
        <v>81</v>
      </c>
      <c r="AB96" s="101">
        <f t="shared" si="93"/>
        <v>390</v>
      </c>
      <c r="AC96" s="92">
        <f>SUM((T92*T96)+(U92*U96)+(V92*V96)+(W92*W96)+(X92*X96)+(Y92*Y96)+(Z92*Z96)+(AA92*AA96))/(T96+U96+V96+W96+X96+Y96+Z96+AA96)</f>
        <v>2.8484848484848486</v>
      </c>
      <c r="AD96" s="67">
        <f t="shared" si="100"/>
        <v>71.212121212121218</v>
      </c>
      <c r="AE96" s="270"/>
      <c r="AF96" s="100" t="s">
        <v>22</v>
      </c>
      <c r="AG96" s="152">
        <f t="shared" si="94"/>
        <v>1</v>
      </c>
      <c r="AH96" s="57">
        <f t="shared" si="94"/>
        <v>14</v>
      </c>
      <c r="AI96" s="98">
        <f t="shared" si="94"/>
        <v>6</v>
      </c>
      <c r="AJ96" s="58">
        <f t="shared" si="94"/>
        <v>16</v>
      </c>
      <c r="AK96" s="58">
        <f t="shared" si="94"/>
        <v>57</v>
      </c>
      <c r="AL96" s="57">
        <f t="shared" si="94"/>
        <v>51</v>
      </c>
      <c r="AM96" s="98">
        <f t="shared" si="94"/>
        <v>87</v>
      </c>
      <c r="AN96" s="58">
        <f t="shared" si="94"/>
        <v>46</v>
      </c>
      <c r="AO96" s="57">
        <f t="shared" si="94"/>
        <v>97</v>
      </c>
      <c r="AP96" s="101">
        <f t="shared" si="95"/>
        <v>375</v>
      </c>
      <c r="AQ96" s="92">
        <f>SUM((AH92*AH96)+(AI92*AI96)+(AJ92*AJ96)+(AK92*AK96)+(AL92*AL96)+(AM92*AM96)+(AN92*AN96)+(AO92*AO96))/(AH96+AI96+AJ96+AK96+AL96+AM96+AN96+AO96)</f>
        <v>2.891711229946524</v>
      </c>
      <c r="AR96" s="67">
        <f t="shared" si="96"/>
        <v>72.292780748663105</v>
      </c>
      <c r="AT96" s="270"/>
      <c r="AU96" s="6" t="s">
        <v>22</v>
      </c>
      <c r="AV96" s="52">
        <f t="shared" si="97"/>
        <v>28</v>
      </c>
      <c r="AW96" s="57">
        <f t="shared" si="97"/>
        <v>26</v>
      </c>
      <c r="AX96" s="52">
        <f t="shared" si="97"/>
        <v>10</v>
      </c>
      <c r="AY96" s="58">
        <f t="shared" si="97"/>
        <v>27</v>
      </c>
      <c r="AZ96" s="58">
        <f t="shared" si="97"/>
        <v>132</v>
      </c>
      <c r="BA96" s="57">
        <f t="shared" si="97"/>
        <v>105</v>
      </c>
      <c r="BB96" s="52">
        <f t="shared" si="97"/>
        <v>160</v>
      </c>
      <c r="BC96" s="58">
        <f t="shared" si="97"/>
        <v>99</v>
      </c>
      <c r="BD96" s="57">
        <f t="shared" si="97"/>
        <v>178</v>
      </c>
      <c r="BE96" s="90">
        <f t="shared" si="98"/>
        <v>765</v>
      </c>
      <c r="BF96" s="92">
        <f>SUM((AW92*AW96)+(AX92*AX96)+(AY92*AY96)+(AZ92*AZ96)+(BA92*BA96)+(BB92*BB96)+(BC92*BC96)+(BD92*BD96))/(AW96+AX96+AY96+AZ96+BA96+BB96+BC96+BD96)</f>
        <v>2.8704206241519676</v>
      </c>
      <c r="BG96" s="67">
        <f t="shared" si="99"/>
        <v>71.760515603799192</v>
      </c>
    </row>
    <row r="97" spans="2:59" ht="21.75" customHeight="1" x14ac:dyDescent="0.2">
      <c r="B97" s="116" t="s">
        <v>79</v>
      </c>
      <c r="C97" s="179">
        <f t="shared" si="89"/>
        <v>178</v>
      </c>
      <c r="D97" s="135">
        <v>5</v>
      </c>
      <c r="E97" s="135">
        <v>8</v>
      </c>
      <c r="F97" s="135">
        <v>30</v>
      </c>
      <c r="G97" s="135">
        <v>14</v>
      </c>
      <c r="H97" s="135">
        <v>10</v>
      </c>
      <c r="I97" s="135">
        <v>7</v>
      </c>
      <c r="J97" s="135">
        <v>15</v>
      </c>
      <c r="K97" s="135">
        <v>32</v>
      </c>
      <c r="L97" s="135">
        <v>57</v>
      </c>
      <c r="M97" s="140">
        <f t="shared" si="88"/>
        <v>104</v>
      </c>
      <c r="N97" s="139">
        <f t="shared" si="90"/>
        <v>60.115606936416185</v>
      </c>
      <c r="O97" s="138">
        <f>SUM((E90*E97)+(F90*F97)+(G90*G97)+(H90*H97)+(I90*I97)+(J90*J97)+(K90*K97)+(L90*L97))/(E97+F97+G97+H97+I97+J97+K97+L97)</f>
        <v>2.7369942196531793</v>
      </c>
      <c r="P97" s="139">
        <f t="shared" si="91"/>
        <v>68.424855491329481</v>
      </c>
      <c r="Q97" s="270"/>
      <c r="R97" s="107" t="s">
        <v>16</v>
      </c>
      <c r="S97" s="24">
        <f t="shared" si="92"/>
        <v>22</v>
      </c>
      <c r="T97" s="25">
        <f t="shared" si="92"/>
        <v>0</v>
      </c>
      <c r="U97" s="24">
        <f t="shared" si="92"/>
        <v>1</v>
      </c>
      <c r="V97" s="26">
        <f t="shared" si="92"/>
        <v>10</v>
      </c>
      <c r="W97" s="26">
        <f t="shared" si="92"/>
        <v>6</v>
      </c>
      <c r="X97" s="25">
        <f t="shared" si="92"/>
        <v>15</v>
      </c>
      <c r="Y97" s="24">
        <f t="shared" si="92"/>
        <v>23</v>
      </c>
      <c r="Z97" s="26">
        <f t="shared" si="92"/>
        <v>26</v>
      </c>
      <c r="AA97" s="25">
        <f t="shared" si="92"/>
        <v>82</v>
      </c>
      <c r="AB97" s="97">
        <f t="shared" si="93"/>
        <v>185</v>
      </c>
      <c r="AC97" s="70">
        <f>SUM((T92*T97)+(U92*U97)+(V92*V97)+(W92*W97)+(X92*X97)+(Y92*Y97)+(Z92*Z97)+(AA92*AA97))/(T97+U97+V97+W97+X97+Y97+Z97+AA97)</f>
        <v>3.3957055214723928</v>
      </c>
      <c r="AD97" s="67">
        <f t="shared" si="100"/>
        <v>84.892638036809814</v>
      </c>
      <c r="AE97" s="270"/>
      <c r="AF97" s="61" t="s">
        <v>16</v>
      </c>
      <c r="AG97" s="24">
        <f t="shared" si="94"/>
        <v>0</v>
      </c>
      <c r="AH97" s="25">
        <f t="shared" si="94"/>
        <v>1</v>
      </c>
      <c r="AI97" s="24">
        <f t="shared" si="94"/>
        <v>0</v>
      </c>
      <c r="AJ97" s="26">
        <f t="shared" si="94"/>
        <v>0</v>
      </c>
      <c r="AK97" s="26">
        <f t="shared" si="94"/>
        <v>0</v>
      </c>
      <c r="AL97" s="25">
        <f t="shared" si="94"/>
        <v>1</v>
      </c>
      <c r="AM97" s="24">
        <f t="shared" si="94"/>
        <v>0</v>
      </c>
      <c r="AN97" s="26">
        <f t="shared" si="94"/>
        <v>1</v>
      </c>
      <c r="AO97" s="25">
        <f t="shared" si="94"/>
        <v>194</v>
      </c>
      <c r="AP97" s="97">
        <f t="shared" si="95"/>
        <v>197</v>
      </c>
      <c r="AQ97" s="70">
        <f>SUM((AH92*AH97)+(AI92*AI97)+(AJ92*AJ97)+(AK92*AK97)+(AL92*AL97)+(AM92*AM97)+(AN92*AN97)+(AO92*AO97))/(AH97+AI97+AJ97+AK97+AL97+AM97+AN97+AO97)</f>
        <v>3.969543147208122</v>
      </c>
      <c r="AR97" s="67">
        <f t="shared" si="96"/>
        <v>99.238578680203048</v>
      </c>
      <c r="AT97" s="270"/>
      <c r="AU97" s="61" t="s">
        <v>16</v>
      </c>
      <c r="AV97" s="24">
        <f t="shared" si="97"/>
        <v>22</v>
      </c>
      <c r="AW97" s="25">
        <f t="shared" si="97"/>
        <v>1</v>
      </c>
      <c r="AX97" s="24">
        <f t="shared" si="97"/>
        <v>1</v>
      </c>
      <c r="AY97" s="26">
        <f t="shared" si="97"/>
        <v>10</v>
      </c>
      <c r="AZ97" s="26">
        <f t="shared" si="97"/>
        <v>6</v>
      </c>
      <c r="BA97" s="25">
        <f t="shared" si="97"/>
        <v>16</v>
      </c>
      <c r="BB97" s="24">
        <f t="shared" si="97"/>
        <v>23</v>
      </c>
      <c r="BC97" s="26">
        <f t="shared" si="97"/>
        <v>27</v>
      </c>
      <c r="BD97" s="25">
        <f t="shared" si="97"/>
        <v>276</v>
      </c>
      <c r="BE97" s="51">
        <f t="shared" si="98"/>
        <v>382</v>
      </c>
      <c r="BF97" s="70">
        <f>SUM((AW92*AW97)+(AX92*AX97)+(AY92*AY97)+(AZ92*AZ97)+(BA92*BA97)+(BB92*BB97)+(BC92*BC97)+(BD92*BD97))/(AW97+AX97+AY97+AZ97+BA97+BB97+BC97+BD97)</f>
        <v>3.7097222222222221</v>
      </c>
      <c r="BG97" s="67">
        <f t="shared" si="99"/>
        <v>92.743055555555557</v>
      </c>
    </row>
    <row r="98" spans="2:59" ht="21.75" customHeight="1" x14ac:dyDescent="0.2">
      <c r="B98" s="116" t="s">
        <v>80</v>
      </c>
      <c r="C98" s="179">
        <f t="shared" si="89"/>
        <v>448</v>
      </c>
      <c r="D98" s="135">
        <v>23</v>
      </c>
      <c r="E98" s="135">
        <v>31</v>
      </c>
      <c r="F98" s="135">
        <v>82</v>
      </c>
      <c r="G98" s="135">
        <v>40</v>
      </c>
      <c r="H98" s="135">
        <v>34</v>
      </c>
      <c r="I98" s="135">
        <v>53</v>
      </c>
      <c r="J98" s="135">
        <v>67</v>
      </c>
      <c r="K98" s="135">
        <v>47</v>
      </c>
      <c r="L98" s="135">
        <v>71</v>
      </c>
      <c r="M98" s="140">
        <f t="shared" si="88"/>
        <v>185</v>
      </c>
      <c r="N98" s="139">
        <f t="shared" si="90"/>
        <v>43.529411764705884</v>
      </c>
      <c r="O98" s="138">
        <f>SUM((E90*E98)+(F90*F98)+(G90*G98)+(H90*H98)+(I90*I98)+(J90*J98)+(K90*K98)+(L90*L98))/(E98+F98+G98+H98+I98+J98+K98+L98)</f>
        <v>2.3341176470588234</v>
      </c>
      <c r="P98" s="139">
        <f t="shared" si="91"/>
        <v>58.352941176470587</v>
      </c>
      <c r="Q98" s="270"/>
      <c r="R98" s="107" t="s">
        <v>5</v>
      </c>
      <c r="S98" s="18">
        <f t="shared" si="92"/>
        <v>21</v>
      </c>
      <c r="T98" s="19">
        <f t="shared" si="92"/>
        <v>0</v>
      </c>
      <c r="U98" s="18">
        <f t="shared" si="92"/>
        <v>26</v>
      </c>
      <c r="V98" s="37">
        <f t="shared" si="92"/>
        <v>2</v>
      </c>
      <c r="W98" s="37">
        <f t="shared" si="92"/>
        <v>5</v>
      </c>
      <c r="X98" s="19">
        <f t="shared" si="92"/>
        <v>14</v>
      </c>
      <c r="Y98" s="18">
        <f t="shared" si="92"/>
        <v>14</v>
      </c>
      <c r="Z98" s="37">
        <f t="shared" si="92"/>
        <v>16</v>
      </c>
      <c r="AA98" s="19">
        <f t="shared" si="92"/>
        <v>87</v>
      </c>
      <c r="AB98" s="65">
        <f t="shared" si="93"/>
        <v>185</v>
      </c>
      <c r="AC98" s="70">
        <f>SUM((T92*T98)+(U92*U98)+(V92*V98)+(W92*W98)+(X92*X98)+(Y92*Y98)+(Z92*Z98)+(AA92*AA98))/(T98+U98+V98+W98+X98+Y98+Z98+AA98)</f>
        <v>3.1707317073170733</v>
      </c>
      <c r="AD98" s="67">
        <f t="shared" si="100"/>
        <v>79.268292682926827</v>
      </c>
      <c r="AE98" s="270"/>
      <c r="AF98" s="61" t="s">
        <v>5</v>
      </c>
      <c r="AG98" s="18">
        <f t="shared" si="94"/>
        <v>34</v>
      </c>
      <c r="AH98" s="19">
        <f t="shared" si="94"/>
        <v>1</v>
      </c>
      <c r="AI98" s="18">
        <f t="shared" si="94"/>
        <v>6</v>
      </c>
      <c r="AJ98" s="37">
        <f t="shared" si="94"/>
        <v>3</v>
      </c>
      <c r="AK98" s="37">
        <f t="shared" si="94"/>
        <v>9</v>
      </c>
      <c r="AL98" s="19">
        <f t="shared" si="94"/>
        <v>7</v>
      </c>
      <c r="AM98" s="18">
        <f t="shared" si="94"/>
        <v>10</v>
      </c>
      <c r="AN98" s="37">
        <f t="shared" si="94"/>
        <v>29</v>
      </c>
      <c r="AO98" s="19">
        <f t="shared" si="94"/>
        <v>79</v>
      </c>
      <c r="AP98" s="65">
        <f t="shared" si="95"/>
        <v>178</v>
      </c>
      <c r="AQ98" s="70">
        <f>SUM((AH92*AH98)+(AI92*AI98)+(AJ92*AJ98)+(AK92*AK98)+(AL92*AL98)+(AM92*AM98)+(AN92*AN98)+(AO92*AO98))/(AH98+AI98+AJ98+AK98+AL98+AM98+AN98+AO98)</f>
        <v>3.4270833333333335</v>
      </c>
      <c r="AR98" s="67">
        <f t="shared" si="96"/>
        <v>85.677083333333343</v>
      </c>
      <c r="AT98" s="270"/>
      <c r="AU98" s="61" t="s">
        <v>5</v>
      </c>
      <c r="AV98" s="18">
        <f t="shared" si="97"/>
        <v>55</v>
      </c>
      <c r="AW98" s="19">
        <f t="shared" si="97"/>
        <v>1</v>
      </c>
      <c r="AX98" s="18">
        <f t="shared" si="97"/>
        <v>32</v>
      </c>
      <c r="AY98" s="37">
        <f t="shared" si="97"/>
        <v>5</v>
      </c>
      <c r="AZ98" s="37">
        <f t="shared" si="97"/>
        <v>14</v>
      </c>
      <c r="BA98" s="19">
        <f t="shared" si="97"/>
        <v>21</v>
      </c>
      <c r="BB98" s="18">
        <f t="shared" si="97"/>
        <v>24</v>
      </c>
      <c r="BC98" s="37">
        <f t="shared" si="97"/>
        <v>45</v>
      </c>
      <c r="BD98" s="19">
        <f t="shared" si="97"/>
        <v>166</v>
      </c>
      <c r="BE98" s="65">
        <f t="shared" si="98"/>
        <v>363</v>
      </c>
      <c r="BF98" s="70">
        <f>SUM((AW92*AW98)+(AX92*AX98)+(AY92*AY98)+(AZ92*AZ98)+(BA92*BA98)+(BB92*BB98)+(BC92*BC98)+(BD92*BD98))/(AW98+AX98+AY98+AZ98+BA98+BB98+BC98+BD98)</f>
        <v>3.2905844155844157</v>
      </c>
      <c r="BG98" s="67">
        <f t="shared" si="99"/>
        <v>82.264610389610397</v>
      </c>
    </row>
    <row r="99" spans="2:59" ht="21.75" customHeight="1" thickBot="1" x14ac:dyDescent="0.4">
      <c r="B99" s="190" t="s">
        <v>6</v>
      </c>
      <c r="C99" s="184">
        <f t="shared" ref="C99:M99" si="101">SUM(C91:C98)</f>
        <v>2056</v>
      </c>
      <c r="D99" s="184">
        <f t="shared" si="101"/>
        <v>136</v>
      </c>
      <c r="E99" s="184">
        <f t="shared" si="101"/>
        <v>56</v>
      </c>
      <c r="F99" s="184">
        <f t="shared" si="101"/>
        <v>205</v>
      </c>
      <c r="G99" s="184">
        <f t="shared" si="101"/>
        <v>127</v>
      </c>
      <c r="H99" s="184">
        <f t="shared" si="101"/>
        <v>212</v>
      </c>
      <c r="I99" s="184">
        <f t="shared" si="101"/>
        <v>250</v>
      </c>
      <c r="J99" s="184">
        <f t="shared" si="101"/>
        <v>318</v>
      </c>
      <c r="K99" s="184">
        <f t="shared" si="101"/>
        <v>255</v>
      </c>
      <c r="L99" s="184">
        <f t="shared" si="101"/>
        <v>497</v>
      </c>
      <c r="M99" s="185">
        <f t="shared" si="101"/>
        <v>1070</v>
      </c>
      <c r="N99" s="142">
        <f>SUM((M99/((C99)-(D99))*100))</f>
        <v>55.729166666666664</v>
      </c>
      <c r="O99" s="141">
        <f>SUM((E90*E99)+(F90*F99)+(G90*G99)+(H90*H99)+(I90*I99)+(J90*J99)+(K90*K99)+(L90*L99))/(E99+F99+G99+H99+I99+J99+K99+L99)</f>
        <v>2.7494791666666667</v>
      </c>
      <c r="P99" s="142">
        <f>SUM(O99/4*100)</f>
        <v>68.736979166666671</v>
      </c>
      <c r="Q99" s="270"/>
      <c r="R99" s="104" t="s">
        <v>23</v>
      </c>
      <c r="S99" s="18">
        <f t="shared" si="92"/>
        <v>5</v>
      </c>
      <c r="T99" s="19">
        <f t="shared" si="92"/>
        <v>8</v>
      </c>
      <c r="U99" s="18">
        <f t="shared" si="92"/>
        <v>30</v>
      </c>
      <c r="V99" s="37">
        <f t="shared" si="92"/>
        <v>14</v>
      </c>
      <c r="W99" s="37">
        <f t="shared" si="92"/>
        <v>10</v>
      </c>
      <c r="X99" s="19">
        <f t="shared" si="92"/>
        <v>7</v>
      </c>
      <c r="Y99" s="18">
        <f t="shared" si="92"/>
        <v>15</v>
      </c>
      <c r="Z99" s="37">
        <f t="shared" si="92"/>
        <v>32</v>
      </c>
      <c r="AA99" s="19">
        <f t="shared" si="92"/>
        <v>57</v>
      </c>
      <c r="AB99" s="65">
        <f t="shared" si="93"/>
        <v>178</v>
      </c>
      <c r="AC99" s="70">
        <f>SUM((T92*T99)+(U92*U99)+(V92*V99)+(W92*W99)+(X92*X99)+(Y92*Y99)+(Z92*Z99)+(AA92*AA99))/(T99+U99+V99+W99+X99+Y99+Z99+AA99)</f>
        <v>2.7369942196531793</v>
      </c>
      <c r="AD99" s="67">
        <f t="shared" si="100"/>
        <v>68.424855491329481</v>
      </c>
      <c r="AE99" s="270"/>
      <c r="AF99" s="99" t="s">
        <v>23</v>
      </c>
      <c r="AG99" s="18">
        <f t="shared" si="94"/>
        <v>7</v>
      </c>
      <c r="AH99" s="19">
        <f t="shared" si="94"/>
        <v>1</v>
      </c>
      <c r="AI99" s="18">
        <f t="shared" si="94"/>
        <v>2</v>
      </c>
      <c r="AJ99" s="37">
        <f t="shared" si="94"/>
        <v>1</v>
      </c>
      <c r="AK99" s="37">
        <f t="shared" si="94"/>
        <v>4</v>
      </c>
      <c r="AL99" s="19">
        <f t="shared" si="94"/>
        <v>6</v>
      </c>
      <c r="AM99" s="18">
        <f t="shared" si="94"/>
        <v>18</v>
      </c>
      <c r="AN99" s="37">
        <f t="shared" si="94"/>
        <v>31</v>
      </c>
      <c r="AO99" s="19">
        <f t="shared" si="94"/>
        <v>103</v>
      </c>
      <c r="AP99" s="65">
        <f t="shared" si="95"/>
        <v>173</v>
      </c>
      <c r="AQ99" s="70">
        <f>SUM((AH92*AH99)+(AI92*AI99)+(AJ92*AJ99)+(AK92*AK99)+(AL92*AL99)+(AM92*AM99)+(AN92*AN99)+(AO92*AO99))/(AH99+AI99+AJ99+AK99+AL99+AM99+AN99+AO99)</f>
        <v>3.6204819277108435</v>
      </c>
      <c r="AR99" s="67">
        <f t="shared" si="96"/>
        <v>90.51204819277109</v>
      </c>
      <c r="AT99" s="270"/>
      <c r="AU99" s="62" t="s">
        <v>23</v>
      </c>
      <c r="AV99" s="18">
        <f t="shared" si="97"/>
        <v>12</v>
      </c>
      <c r="AW99" s="19">
        <f t="shared" si="97"/>
        <v>9</v>
      </c>
      <c r="AX99" s="18">
        <f t="shared" si="97"/>
        <v>32</v>
      </c>
      <c r="AY99" s="37">
        <f t="shared" si="97"/>
        <v>15</v>
      </c>
      <c r="AZ99" s="37">
        <f t="shared" si="97"/>
        <v>14</v>
      </c>
      <c r="BA99" s="19">
        <f t="shared" si="97"/>
        <v>13</v>
      </c>
      <c r="BB99" s="18">
        <f t="shared" si="97"/>
        <v>33</v>
      </c>
      <c r="BC99" s="37">
        <f t="shared" si="97"/>
        <v>63</v>
      </c>
      <c r="BD99" s="19">
        <f t="shared" si="97"/>
        <v>160</v>
      </c>
      <c r="BE99" s="65">
        <f t="shared" si="98"/>
        <v>351</v>
      </c>
      <c r="BF99" s="70">
        <f>SUM((AW92*AW99)+(AX92*AX99)+(AY92*AY99)+(AZ92*AZ99)+(BA92*BA99)+(BB92*BB99)+(BC92*BC99)+(BD92*BD99))/(AW99+AX99+AY99+AZ99+BA99+BB99+BC99+BD99)</f>
        <v>3.1696165191740411</v>
      </c>
      <c r="BG99" s="67">
        <f t="shared" si="99"/>
        <v>79.240412979351021</v>
      </c>
    </row>
    <row r="100" spans="2:59" ht="21.75" customHeight="1" thickBot="1" x14ac:dyDescent="0.25">
      <c r="B100" s="251" t="s">
        <v>45</v>
      </c>
      <c r="C100" s="253" t="s">
        <v>46</v>
      </c>
      <c r="D100" s="255" t="s">
        <v>69</v>
      </c>
      <c r="E100" s="256"/>
      <c r="F100" s="256"/>
      <c r="G100" s="256"/>
      <c r="H100" s="256"/>
      <c r="I100" s="256"/>
      <c r="J100" s="256"/>
      <c r="K100" s="256"/>
      <c r="L100" s="257"/>
      <c r="M100" s="258" t="s">
        <v>63</v>
      </c>
      <c r="N100" s="260" t="s">
        <v>64</v>
      </c>
      <c r="O100" s="262" t="s">
        <v>47</v>
      </c>
      <c r="P100" s="264" t="s">
        <v>30</v>
      </c>
      <c r="Q100" s="270"/>
      <c r="R100" s="104" t="s">
        <v>11</v>
      </c>
      <c r="S100" s="87">
        <f t="shared" si="92"/>
        <v>23</v>
      </c>
      <c r="T100" s="88">
        <f t="shared" si="92"/>
        <v>31</v>
      </c>
      <c r="U100" s="87">
        <f t="shared" si="92"/>
        <v>82</v>
      </c>
      <c r="V100" s="89">
        <f t="shared" si="92"/>
        <v>40</v>
      </c>
      <c r="W100" s="89">
        <f t="shared" si="92"/>
        <v>34</v>
      </c>
      <c r="X100" s="88">
        <f t="shared" si="92"/>
        <v>53</v>
      </c>
      <c r="Y100" s="87">
        <f t="shared" si="92"/>
        <v>67</v>
      </c>
      <c r="Z100" s="89">
        <f t="shared" si="92"/>
        <v>47</v>
      </c>
      <c r="AA100" s="88">
        <f t="shared" si="92"/>
        <v>71</v>
      </c>
      <c r="AB100" s="91">
        <f t="shared" si="93"/>
        <v>448</v>
      </c>
      <c r="AC100" s="93">
        <f>SUM((T92*T100)+(U92*U100)+(V92*V100)+(W92*W100)+(X92*X100)+(Y92*Y100)+(Z92*Z100)+(AA92*AA100))/(T100+U100+V100+W100+X100+Y100+Z100+AA100)</f>
        <v>2.3341176470588234</v>
      </c>
      <c r="AD100" s="71">
        <f t="shared" si="100"/>
        <v>58.352941176470587</v>
      </c>
      <c r="AE100" s="270"/>
      <c r="AF100" s="99" t="s">
        <v>11</v>
      </c>
      <c r="AG100" s="87">
        <f t="shared" si="94"/>
        <v>3</v>
      </c>
      <c r="AH100" s="88">
        <f t="shared" si="94"/>
        <v>42</v>
      </c>
      <c r="AI100" s="87">
        <f t="shared" si="94"/>
        <v>47</v>
      </c>
      <c r="AJ100" s="89">
        <f t="shared" si="94"/>
        <v>20</v>
      </c>
      <c r="AK100" s="89">
        <f t="shared" si="94"/>
        <v>47</v>
      </c>
      <c r="AL100" s="88">
        <f t="shared" si="94"/>
        <v>47</v>
      </c>
      <c r="AM100" s="87">
        <f t="shared" si="94"/>
        <v>50</v>
      </c>
      <c r="AN100" s="89">
        <f t="shared" si="94"/>
        <v>19</v>
      </c>
      <c r="AO100" s="88">
        <f t="shared" si="94"/>
        <v>78</v>
      </c>
      <c r="AP100" s="91">
        <f t="shared" si="95"/>
        <v>353</v>
      </c>
      <c r="AQ100" s="93">
        <f>SUM((AH92*AH100)+(AI92*AI100)+(AJ92*AJ100)+(AK92*AK100)+(AL92*AL100)+(AM92*AM100)+(AN92*AN100)+(AO92*AO100))/(AH100+AI100+AJ100+AK100+AL100+AM100+AN100+AO100)</f>
        <v>2.3342857142857141</v>
      </c>
      <c r="AR100" s="71">
        <f t="shared" si="96"/>
        <v>58.357142857142854</v>
      </c>
      <c r="AT100" s="270"/>
      <c r="AU100" s="62" t="s">
        <v>11</v>
      </c>
      <c r="AV100" s="87">
        <f t="shared" si="97"/>
        <v>26</v>
      </c>
      <c r="AW100" s="88">
        <f t="shared" si="97"/>
        <v>73</v>
      </c>
      <c r="AX100" s="87">
        <f t="shared" si="97"/>
        <v>129</v>
      </c>
      <c r="AY100" s="89">
        <f t="shared" si="97"/>
        <v>60</v>
      </c>
      <c r="AZ100" s="89">
        <f t="shared" si="97"/>
        <v>81</v>
      </c>
      <c r="BA100" s="88">
        <f t="shared" si="97"/>
        <v>100</v>
      </c>
      <c r="BB100" s="87">
        <f t="shared" si="97"/>
        <v>117</v>
      </c>
      <c r="BC100" s="89">
        <f t="shared" si="97"/>
        <v>66</v>
      </c>
      <c r="BD100" s="88">
        <f t="shared" si="97"/>
        <v>149</v>
      </c>
      <c r="BE100" s="91">
        <f t="shared" si="98"/>
        <v>801</v>
      </c>
      <c r="BF100" s="93">
        <f>SUM((AW92*AW100)+(AX92*AX100)+(AY92*AY100)+(AZ92*AZ100)+(BA92*BA100)+(BB92*BB100)+(BC92*BC100)+(BD92*BD100))/(AW100+AX100+AY100+AZ100+BA100+BB100+BC100+BD100)</f>
        <v>2.3341935483870966</v>
      </c>
      <c r="BG100" s="71">
        <f t="shared" si="99"/>
        <v>58.354838709677416</v>
      </c>
    </row>
    <row r="101" spans="2:59" ht="21.75" customHeight="1" x14ac:dyDescent="0.2">
      <c r="B101" s="252"/>
      <c r="C101" s="254"/>
      <c r="D101" s="113" t="s">
        <v>9</v>
      </c>
      <c r="E101" s="179">
        <v>0</v>
      </c>
      <c r="F101" s="179">
        <v>1</v>
      </c>
      <c r="G101" s="179">
        <v>1.5</v>
      </c>
      <c r="H101" s="179">
        <v>2</v>
      </c>
      <c r="I101" s="179">
        <v>2.5</v>
      </c>
      <c r="J101" s="179">
        <v>3</v>
      </c>
      <c r="K101" s="179">
        <v>3.5</v>
      </c>
      <c r="L101" s="179">
        <v>4</v>
      </c>
      <c r="M101" s="259"/>
      <c r="N101" s="261"/>
      <c r="O101" s="263"/>
      <c r="P101" s="265"/>
      <c r="Q101" s="270"/>
      <c r="R101" s="407" t="s">
        <v>6</v>
      </c>
      <c r="S101" s="20">
        <f t="shared" ref="S101:AB101" si="102">SUM(S93:S100)</f>
        <v>136</v>
      </c>
      <c r="T101" s="21">
        <f t="shared" si="102"/>
        <v>56</v>
      </c>
      <c r="U101" s="20">
        <f t="shared" si="102"/>
        <v>205</v>
      </c>
      <c r="V101" s="22">
        <f t="shared" si="102"/>
        <v>127</v>
      </c>
      <c r="W101" s="22">
        <f t="shared" si="102"/>
        <v>212</v>
      </c>
      <c r="X101" s="21">
        <f t="shared" si="102"/>
        <v>250</v>
      </c>
      <c r="Y101" s="20">
        <f t="shared" si="102"/>
        <v>318</v>
      </c>
      <c r="Z101" s="22">
        <f t="shared" si="102"/>
        <v>255</v>
      </c>
      <c r="AA101" s="21">
        <f t="shared" si="102"/>
        <v>497</v>
      </c>
      <c r="AB101" s="380">
        <f t="shared" si="102"/>
        <v>2056</v>
      </c>
      <c r="AC101" s="341">
        <f>SUM((T92*T101)+(U92*U101)+(V92*V101)+(W92*W101)+(X92*X101)+(Y92*Y101)+(Z92*Z101)+(AA92*AA101))/(T101+U101+V101+W101+X101+Y101+Z101+AA101)</f>
        <v>2.7494791666666667</v>
      </c>
      <c r="AD101" s="392">
        <f>SUM(AC101/4*100)</f>
        <v>68.736979166666671</v>
      </c>
      <c r="AE101" s="270"/>
      <c r="AF101" s="272" t="s">
        <v>6</v>
      </c>
      <c r="AG101" s="20">
        <f t="shared" ref="AG101:AP101" si="103">SUM(AG93:AG100)</f>
        <v>47</v>
      </c>
      <c r="AH101" s="21">
        <f t="shared" si="103"/>
        <v>88</v>
      </c>
      <c r="AI101" s="20">
        <f t="shared" si="103"/>
        <v>158</v>
      </c>
      <c r="AJ101" s="22">
        <f t="shared" si="103"/>
        <v>110</v>
      </c>
      <c r="AK101" s="22">
        <f t="shared" si="103"/>
        <v>222</v>
      </c>
      <c r="AL101" s="21">
        <f t="shared" si="103"/>
        <v>235</v>
      </c>
      <c r="AM101" s="20">
        <f t="shared" si="103"/>
        <v>280</v>
      </c>
      <c r="AN101" s="22">
        <f t="shared" si="103"/>
        <v>198</v>
      </c>
      <c r="AO101" s="21">
        <f t="shared" si="103"/>
        <v>654</v>
      </c>
      <c r="AP101" s="380">
        <f t="shared" si="103"/>
        <v>1992</v>
      </c>
      <c r="AQ101" s="341">
        <f>SUM((AH92*AH101)+(AI92*AI101)+(AJ92*AJ101)+(AK92*AK101)+(AL92*AL101)+(AM92*AM101)+(AN92*AN101)+(AO92*AO101))/(AH101+AI101+AJ101+AK101+AL101+AM101+AN101+AO101)</f>
        <v>2.8295629820051413</v>
      </c>
      <c r="AR101" s="392">
        <f>SUM(AQ101/4*100)</f>
        <v>70.739074550128535</v>
      </c>
      <c r="AT101" s="270"/>
      <c r="AU101" s="272" t="s">
        <v>6</v>
      </c>
      <c r="AV101" s="20">
        <f t="shared" ref="AV101:BE101" si="104">SUM(AV93:AV100)</f>
        <v>183</v>
      </c>
      <c r="AW101" s="21">
        <f t="shared" si="104"/>
        <v>144</v>
      </c>
      <c r="AX101" s="20">
        <f t="shared" si="104"/>
        <v>363</v>
      </c>
      <c r="AY101" s="22">
        <f t="shared" si="104"/>
        <v>237</v>
      </c>
      <c r="AZ101" s="22">
        <f t="shared" si="104"/>
        <v>434</v>
      </c>
      <c r="BA101" s="21">
        <f t="shared" si="104"/>
        <v>485</v>
      </c>
      <c r="BB101" s="20">
        <f t="shared" si="104"/>
        <v>598</v>
      </c>
      <c r="BC101" s="22">
        <f t="shared" si="104"/>
        <v>453</v>
      </c>
      <c r="BD101" s="21">
        <f t="shared" si="104"/>
        <v>1151</v>
      </c>
      <c r="BE101" s="380">
        <f t="shared" si="104"/>
        <v>4048</v>
      </c>
      <c r="BF101" s="341">
        <f>SUM((AW92*AW101)+(AX92*AX101)+(AY92*AY101)+(AZ92*AZ101)+(BA92*BA101)+(BB92*BB101)+(BC92*BC101)+(BD92*BD101))/(AW101+AX101+AY101+AZ101+BA101+BB101+BC101+BD101)</f>
        <v>2.7897800776196635</v>
      </c>
      <c r="BG101" s="392">
        <f>SUM(BF101/4*100)</f>
        <v>69.744501940491588</v>
      </c>
    </row>
    <row r="102" spans="2:59" ht="21" customHeight="1" x14ac:dyDescent="0.2">
      <c r="B102" s="115" t="s">
        <v>73</v>
      </c>
      <c r="C102" s="179">
        <f t="shared" ref="C102:C109" si="105">SUM(D102:L102)</f>
        <v>178</v>
      </c>
      <c r="D102" s="135">
        <v>2</v>
      </c>
      <c r="E102" s="135">
        <v>14</v>
      </c>
      <c r="F102" s="135">
        <v>35</v>
      </c>
      <c r="G102" s="135">
        <v>24</v>
      </c>
      <c r="H102" s="135">
        <v>22</v>
      </c>
      <c r="I102" s="135">
        <v>36</v>
      </c>
      <c r="J102" s="135">
        <v>27</v>
      </c>
      <c r="K102" s="135">
        <v>13</v>
      </c>
      <c r="L102" s="135">
        <v>5</v>
      </c>
      <c r="M102" s="140">
        <f t="shared" ref="M102:M109" si="106">SUM(J102+K102+L102)</f>
        <v>45</v>
      </c>
      <c r="N102" s="192">
        <f>SUM(M102/(E102+F102+G102+H102+I102+J102+K102+L102)*100)</f>
        <v>25.568181818181817</v>
      </c>
      <c r="O102" s="194">
        <f>SUM((E101*E102)+(F101*F102)+(G101*G102)+(H101*H102)+(I101*I102)+(J101*J102)+(K101*K102)+(L101*L102))/(E102+F102+G102+H102+I102+J102+K102+L102)</f>
        <v>1.9971590909090908</v>
      </c>
      <c r="P102" s="139">
        <f>SUM(O102/4*100)</f>
        <v>49.928977272727273</v>
      </c>
      <c r="Q102" s="270"/>
      <c r="R102" s="400"/>
      <c r="S102" s="277">
        <f>SUM(S101+T101)</f>
        <v>192</v>
      </c>
      <c r="T102" s="279"/>
      <c r="U102" s="277">
        <f>SUM(U101+V101+W101+X101)</f>
        <v>794</v>
      </c>
      <c r="V102" s="278"/>
      <c r="W102" s="278"/>
      <c r="X102" s="279"/>
      <c r="Y102" s="277">
        <f>SUM(Y101+Z101+AA101)</f>
        <v>1070</v>
      </c>
      <c r="Z102" s="278"/>
      <c r="AA102" s="279"/>
      <c r="AB102" s="381"/>
      <c r="AC102" s="343"/>
      <c r="AD102" s="384"/>
      <c r="AE102" s="270"/>
      <c r="AF102" s="273"/>
      <c r="AG102" s="277">
        <f>SUM(AG101+AH101)</f>
        <v>135</v>
      </c>
      <c r="AH102" s="279"/>
      <c r="AI102" s="277">
        <f>SUM(AI101+AJ101+AK101+AL101)</f>
        <v>725</v>
      </c>
      <c r="AJ102" s="278"/>
      <c r="AK102" s="278"/>
      <c r="AL102" s="279"/>
      <c r="AM102" s="277">
        <f>SUM(AM101+AN101+AO101)</f>
        <v>1132</v>
      </c>
      <c r="AN102" s="278"/>
      <c r="AO102" s="279"/>
      <c r="AP102" s="381"/>
      <c r="AQ102" s="343"/>
      <c r="AR102" s="384"/>
      <c r="AT102" s="270"/>
      <c r="AU102" s="273"/>
      <c r="AV102" s="277">
        <f>SUM(AV101+AW101)</f>
        <v>327</v>
      </c>
      <c r="AW102" s="279"/>
      <c r="AX102" s="277">
        <f>SUM(AX101+AY101+AZ101+BA101)</f>
        <v>1519</v>
      </c>
      <c r="AY102" s="278"/>
      <c r="AZ102" s="278"/>
      <c r="BA102" s="279"/>
      <c r="BB102" s="277">
        <f>SUM(BB101+BC101+BD101)</f>
        <v>2202</v>
      </c>
      <c r="BC102" s="278"/>
      <c r="BD102" s="279"/>
      <c r="BE102" s="381"/>
      <c r="BF102" s="343"/>
      <c r="BG102" s="384"/>
    </row>
    <row r="103" spans="2:59" ht="21" customHeight="1" x14ac:dyDescent="0.2">
      <c r="B103" s="115" t="s">
        <v>74</v>
      </c>
      <c r="C103" s="179">
        <f t="shared" si="105"/>
        <v>197</v>
      </c>
      <c r="D103" s="135">
        <v>0</v>
      </c>
      <c r="E103" s="135">
        <v>10</v>
      </c>
      <c r="F103" s="135">
        <v>24</v>
      </c>
      <c r="G103" s="135">
        <v>13</v>
      </c>
      <c r="H103" s="135">
        <v>38</v>
      </c>
      <c r="I103" s="135">
        <v>49</v>
      </c>
      <c r="J103" s="135">
        <v>27</v>
      </c>
      <c r="K103" s="135">
        <v>13</v>
      </c>
      <c r="L103" s="135">
        <v>23</v>
      </c>
      <c r="M103" s="140">
        <f t="shared" si="106"/>
        <v>63</v>
      </c>
      <c r="N103" s="192">
        <f t="shared" ref="N103:N109" si="107">SUM(M103/(E103+F103+G103+H103+I103+J103+K103+L103)*100)</f>
        <v>31.979695431472084</v>
      </c>
      <c r="O103" s="194">
        <f>SUM((E101*E103)+(F101*F103)+(G101*G103)+(H101*H103)+(I101*I103)+(J101*J103)+(K101*K103)+(L101*L103))/(E103+F103+G103+H103+I103+J103+K103+L103)</f>
        <v>2.3375634517766497</v>
      </c>
      <c r="P103" s="139">
        <f t="shared" ref="P103:P109" si="108">SUM(O103/4*100)</f>
        <v>58.439086294416242</v>
      </c>
      <c r="Q103" s="270"/>
      <c r="R103" s="106" t="s">
        <v>7</v>
      </c>
      <c r="S103" s="48">
        <f>SUM(S101/((AB101)-(S101)))</f>
        <v>7.0833333333333331E-2</v>
      </c>
      <c r="T103" s="49">
        <f>SUM(T101/((AB101)-(S101)))</f>
        <v>2.9166666666666667E-2</v>
      </c>
      <c r="U103" s="48">
        <f>SUM(U101/((AB101)-(S101)))</f>
        <v>0.10677083333333333</v>
      </c>
      <c r="V103" s="38">
        <f>SUM(V101/((AB101)-(S101)))</f>
        <v>6.6145833333333334E-2</v>
      </c>
      <c r="W103" s="38">
        <f>SUM(W101/((AB101)-(S101)))</f>
        <v>0.11041666666666666</v>
      </c>
      <c r="X103" s="49">
        <f>SUM(X101/((AB101)-(S101)))</f>
        <v>0.13020833333333334</v>
      </c>
      <c r="Y103" s="48">
        <f>SUM(Y101/((AB101)-(S101)))</f>
        <v>0.16562499999999999</v>
      </c>
      <c r="Z103" s="38">
        <f>SUM(Z101/((AB101)-(S101)))</f>
        <v>0.1328125</v>
      </c>
      <c r="AA103" s="49">
        <f>SUM(AA101/((AB101)-(S101)))</f>
        <v>0.25885416666666666</v>
      </c>
      <c r="AB103" s="282">
        <f>SUM(T104+U104+Y104)</f>
        <v>1</v>
      </c>
      <c r="AC103" s="343" t="e">
        <f>SUM((#REF!*T103)+(#REF!*U103)+(#REF!*V103)+(#REF!*W103)+(#REF!*X103)+(#REF!*Y103)+(#REF!*Z103)+(#REF!*AA103))/(T103+U103+V103+W103+X103+Y103+Z103+AA103)</f>
        <v>#REF!</v>
      </c>
      <c r="AD103" s="384"/>
      <c r="AE103" s="270"/>
      <c r="AF103" s="43" t="s">
        <v>7</v>
      </c>
      <c r="AG103" s="48">
        <f>SUM(AG101/((AP101)-(AG101)))</f>
        <v>2.4164524421593829E-2</v>
      </c>
      <c r="AH103" s="49">
        <f>SUM(AH101/((AP101)-(AG101)))</f>
        <v>4.5244215938303342E-2</v>
      </c>
      <c r="AI103" s="48">
        <f>SUM(AI101/((AP101)-(AG101)))</f>
        <v>8.1233933161953722E-2</v>
      </c>
      <c r="AJ103" s="38">
        <f>SUM(AJ101/((AP101)-(AG101)))</f>
        <v>5.6555269922879174E-2</v>
      </c>
      <c r="AK103" s="38">
        <f>SUM(AK101/((AP101)-(AG101)))</f>
        <v>0.1141388174807198</v>
      </c>
      <c r="AL103" s="49">
        <f>SUM(AL101/((AP101)-(AG101)))</f>
        <v>0.12082262210796915</v>
      </c>
      <c r="AM103" s="48">
        <f>SUM(AM101/((AP101)-(AG101)))</f>
        <v>0.14395886889460155</v>
      </c>
      <c r="AN103" s="38">
        <f>SUM(AN101/((AP101)-(AG101)))</f>
        <v>0.10179948586118252</v>
      </c>
      <c r="AO103" s="49">
        <f>SUM(AO101/((AP101)-(AG101)))</f>
        <v>0.33624678663239077</v>
      </c>
      <c r="AP103" s="282">
        <f>SUM(AH104+AI104+AM104)</f>
        <v>1</v>
      </c>
      <c r="AQ103" s="343" t="e">
        <f>SUM((#REF!*AH103)+(#REF!*AI103)+(#REF!*AJ103)+(#REF!*AK103)+(#REF!*AL103)+(#REF!*AM103)+(#REF!*AN103)+(#REF!*AO103))/(AH103+AI103+AJ103+AK103+AL103+AM103+AN103+AO103)</f>
        <v>#REF!</v>
      </c>
      <c r="AR103" s="384"/>
      <c r="AT103" s="270"/>
      <c r="AU103" s="43" t="s">
        <v>7</v>
      </c>
      <c r="AV103" s="48">
        <f>SUM(AV101/((BE101)-(AV101)))</f>
        <v>4.7347994825355753E-2</v>
      </c>
      <c r="AW103" s="49">
        <f>SUM(AW101/((BE101)-(AV101)))</f>
        <v>3.7257438551099614E-2</v>
      </c>
      <c r="AX103" s="48">
        <f>SUM(AX101/((BE101)-(AV101)))</f>
        <v>9.3919793014230271E-2</v>
      </c>
      <c r="AY103" s="38">
        <f>SUM(AY101/((BE101)-(AV101)))</f>
        <v>6.1319534282018112E-2</v>
      </c>
      <c r="AZ103" s="38">
        <f>SUM(AZ101/((BE101)-(AV101)))</f>
        <v>0.11228978007761967</v>
      </c>
      <c r="BA103" s="49">
        <f>SUM(BA101/((BE101)-(AV101)))</f>
        <v>0.12548512289780078</v>
      </c>
      <c r="BB103" s="48">
        <f>SUM(BB101/((BE101)-(AV101)))</f>
        <v>0.15472186287192755</v>
      </c>
      <c r="BC103" s="38">
        <f>SUM(BC101/((BE101)-(AV101)))</f>
        <v>0.11720569210866753</v>
      </c>
      <c r="BD103" s="49">
        <f>SUM(BD101/((BE101)-(AV101)))</f>
        <v>0.29780077619663647</v>
      </c>
      <c r="BE103" s="282">
        <f>SUM(AW104+AX104+BB104)</f>
        <v>1</v>
      </c>
      <c r="BF103" s="343" t="e">
        <f>SUM((#REF!*AW103)+(#REF!*AX103)+(#REF!*AY103)+(#REF!*AZ103)+(#REF!*BA103)+(#REF!*BB103)+(#REF!*BC103)+(#REF!*BD103))/(AW103+AX103+AY103+AZ103+BA103+BB103+BC103+BD103)</f>
        <v>#REF!</v>
      </c>
      <c r="BG103" s="384"/>
    </row>
    <row r="104" spans="2:59" ht="21.75" customHeight="1" thickBot="1" x14ac:dyDescent="0.25">
      <c r="B104" s="115" t="s">
        <v>75</v>
      </c>
      <c r="C104" s="179">
        <f t="shared" si="105"/>
        <v>341</v>
      </c>
      <c r="D104" s="135">
        <v>0</v>
      </c>
      <c r="E104" s="135">
        <v>5</v>
      </c>
      <c r="F104" s="135">
        <v>38</v>
      </c>
      <c r="G104" s="135">
        <v>33</v>
      </c>
      <c r="H104" s="135">
        <v>45</v>
      </c>
      <c r="I104" s="135">
        <v>38</v>
      </c>
      <c r="J104" s="135">
        <v>61</v>
      </c>
      <c r="K104" s="135">
        <v>46</v>
      </c>
      <c r="L104" s="135">
        <v>75</v>
      </c>
      <c r="M104" s="140">
        <f t="shared" si="106"/>
        <v>182</v>
      </c>
      <c r="N104" s="192">
        <f t="shared" si="107"/>
        <v>53.372434017595303</v>
      </c>
      <c r="O104" s="194">
        <f>SUM((E101*E104)+(F101*F104)+(G101*G104)+(H101*H104)+(I101*I104)+(J101*J104)+(K101*K104)+(L101*L104))/(E104+F104+G104+H104+I104+J104+K104+L104)</f>
        <v>2.6876832844574778</v>
      </c>
      <c r="P104" s="139">
        <f t="shared" si="108"/>
        <v>67.192082111436946</v>
      </c>
      <c r="Q104" s="271"/>
      <c r="R104" s="121" t="s">
        <v>10</v>
      </c>
      <c r="S104" s="151">
        <f>SUM(S103)</f>
        <v>7.0833333333333331E-2</v>
      </c>
      <c r="T104" s="153">
        <f>SUM(T103)</f>
        <v>2.9166666666666667E-2</v>
      </c>
      <c r="U104" s="284">
        <f>SUM(U103:X103)</f>
        <v>0.4135416666666667</v>
      </c>
      <c r="V104" s="285"/>
      <c r="W104" s="285"/>
      <c r="X104" s="286"/>
      <c r="Y104" s="284">
        <f>SUM(Y103:AA103)</f>
        <v>0.55729166666666674</v>
      </c>
      <c r="Z104" s="285"/>
      <c r="AA104" s="286"/>
      <c r="AB104" s="283"/>
      <c r="AC104" s="344" t="e">
        <f>SUM((#REF!*T104)+(#REF!*U104)+(#REF!*V104)+(#REF!*W104)+(#REF!*X104)+(#REF!*Y104)+(#REF!*Z104)+(#REF!*AA104))/(T104+U104+V104+W104+X104+Y104+Z104+AA104)</f>
        <v>#REF!</v>
      </c>
      <c r="AD104" s="393"/>
      <c r="AE104" s="271"/>
      <c r="AF104" s="44" t="s">
        <v>10</v>
      </c>
      <c r="AG104" s="151">
        <f>SUM(AG103)</f>
        <v>2.4164524421593829E-2</v>
      </c>
      <c r="AH104" s="153">
        <f>SUM(AH103)</f>
        <v>4.5244215938303342E-2</v>
      </c>
      <c r="AI104" s="284">
        <f>SUM(AI103:AL103)</f>
        <v>0.37275064267352187</v>
      </c>
      <c r="AJ104" s="285"/>
      <c r="AK104" s="285"/>
      <c r="AL104" s="286"/>
      <c r="AM104" s="284">
        <f>SUM(AM103:AO103)</f>
        <v>0.58200514138817483</v>
      </c>
      <c r="AN104" s="285"/>
      <c r="AO104" s="286"/>
      <c r="AP104" s="283"/>
      <c r="AQ104" s="344" t="e">
        <f>SUM((#REF!*AH104)+(#REF!*AI104)+(#REF!*AJ104)+(#REF!*AK104)+(#REF!*AL104)+(#REF!*AM104)+(#REF!*AN104)+(#REF!*AO104))/(AH104+AI104+AJ104+AK104+AL104+AM104+AN104+AO104)</f>
        <v>#REF!</v>
      </c>
      <c r="AR104" s="393"/>
      <c r="AT104" s="271"/>
      <c r="AU104" s="44" t="s">
        <v>10</v>
      </c>
      <c r="AV104" s="151">
        <f>SUM(AV103)</f>
        <v>4.7347994825355753E-2</v>
      </c>
      <c r="AW104" s="153">
        <f>SUM(AW103)</f>
        <v>3.7257438551099614E-2</v>
      </c>
      <c r="AX104" s="284">
        <f>SUM(AX103:BA103)</f>
        <v>0.39301423027166882</v>
      </c>
      <c r="AY104" s="285"/>
      <c r="AZ104" s="285"/>
      <c r="BA104" s="286"/>
      <c r="BB104" s="284">
        <f>SUM(BB103:BD103)</f>
        <v>0.56972833117723154</v>
      </c>
      <c r="BC104" s="285"/>
      <c r="BD104" s="286"/>
      <c r="BE104" s="283"/>
      <c r="BF104" s="344" t="e">
        <f>SUM((#REF!*AW104)+(#REF!*AX104)+(#REF!*AY104)+(#REF!*AZ104)+(#REF!*BA104)+(#REF!*BB104)+(#REF!*BC104)+(#REF!*BD104))/(AW104+AX104+AY104+AZ104+BA104+BB104+BC104+BD104)</f>
        <v>#REF!</v>
      </c>
      <c r="BG104" s="393"/>
    </row>
    <row r="105" spans="2:59" ht="21.75" customHeight="1" x14ac:dyDescent="0.2">
      <c r="B105" s="115" t="s">
        <v>76</v>
      </c>
      <c r="C105" s="179">
        <f t="shared" si="105"/>
        <v>375</v>
      </c>
      <c r="D105" s="135">
        <v>1</v>
      </c>
      <c r="E105" s="135">
        <v>14</v>
      </c>
      <c r="F105" s="135">
        <v>6</v>
      </c>
      <c r="G105" s="135">
        <v>16</v>
      </c>
      <c r="H105" s="135">
        <v>57</v>
      </c>
      <c r="I105" s="135">
        <v>51</v>
      </c>
      <c r="J105" s="135">
        <v>87</v>
      </c>
      <c r="K105" s="135">
        <v>46</v>
      </c>
      <c r="L105" s="135">
        <v>97</v>
      </c>
      <c r="M105" s="140">
        <f t="shared" si="106"/>
        <v>230</v>
      </c>
      <c r="N105" s="192">
        <f t="shared" si="107"/>
        <v>61.497326203208559</v>
      </c>
      <c r="O105" s="194">
        <f>SUM((E101*E105)+(F101*F105)+(G101*G105)+(H101*H105)+(I101*I105)+(J101*J105)+(K101*K105)+(L101*L105))/(E105+F105+G105+H105+I105+J105+K105+L105)</f>
        <v>2.891711229946524</v>
      </c>
      <c r="P105" s="139">
        <f t="shared" si="108"/>
        <v>72.292780748663105</v>
      </c>
      <c r="Q105" s="73"/>
      <c r="R105" s="123"/>
      <c r="S105" s="39"/>
      <c r="T105" s="39"/>
      <c r="U105" s="39"/>
      <c r="V105" s="39"/>
      <c r="W105" s="39"/>
      <c r="X105" s="39"/>
      <c r="Y105" s="39"/>
      <c r="Z105" s="39"/>
      <c r="AA105" s="39"/>
      <c r="AB105" s="111"/>
      <c r="AC105" s="40"/>
      <c r="AD105" s="112"/>
      <c r="AE105" s="73"/>
      <c r="AF105" s="110"/>
      <c r="AG105" s="39"/>
      <c r="AH105" s="39"/>
      <c r="AI105" s="39"/>
      <c r="AJ105" s="39"/>
      <c r="AK105" s="39"/>
      <c r="AL105" s="39"/>
      <c r="AM105" s="39"/>
      <c r="AN105" s="39"/>
      <c r="AO105" s="39"/>
      <c r="AP105" s="111"/>
      <c r="AQ105" s="40"/>
      <c r="AR105" s="112"/>
      <c r="AT105" s="73"/>
      <c r="AU105" s="110"/>
      <c r="AV105" s="39"/>
      <c r="AW105" s="39"/>
      <c r="AX105" s="39"/>
      <c r="AY105" s="39"/>
      <c r="AZ105" s="39"/>
      <c r="BA105" s="39"/>
      <c r="BB105" s="39"/>
      <c r="BC105" s="39"/>
      <c r="BD105" s="39"/>
      <c r="BE105" s="111"/>
      <c r="BF105" s="40"/>
      <c r="BG105" s="112"/>
    </row>
    <row r="106" spans="2:59" ht="21.75" customHeight="1" x14ac:dyDescent="0.2">
      <c r="B106" s="116" t="s">
        <v>77</v>
      </c>
      <c r="C106" s="179">
        <f t="shared" si="105"/>
        <v>197</v>
      </c>
      <c r="D106" s="135">
        <v>0</v>
      </c>
      <c r="E106" s="135">
        <v>1</v>
      </c>
      <c r="F106" s="135">
        <v>0</v>
      </c>
      <c r="G106" s="135">
        <v>0</v>
      </c>
      <c r="H106" s="135">
        <v>0</v>
      </c>
      <c r="I106" s="135">
        <v>1</v>
      </c>
      <c r="J106" s="135">
        <v>0</v>
      </c>
      <c r="K106" s="135">
        <v>1</v>
      </c>
      <c r="L106" s="135">
        <v>194</v>
      </c>
      <c r="M106" s="140">
        <f t="shared" si="106"/>
        <v>195</v>
      </c>
      <c r="N106" s="192">
        <f t="shared" si="107"/>
        <v>98.984771573604064</v>
      </c>
      <c r="O106" s="194">
        <f>SUM((E101*E106)+(F101*F106)+(G101*G106)+(H101*H106)+(I101*I106)+(J101*J106)+(K101*K106)+(L101*L106))/(E106+F106+G106+H106+I106+J106+K106+L106)</f>
        <v>3.969543147208122</v>
      </c>
      <c r="P106" s="139">
        <f t="shared" si="108"/>
        <v>99.238578680203048</v>
      </c>
      <c r="Q106" s="73"/>
      <c r="R106" s="123"/>
      <c r="S106" s="39"/>
      <c r="T106" s="39"/>
      <c r="U106" s="39"/>
      <c r="V106" s="39"/>
      <c r="W106" s="39"/>
      <c r="X106" s="39"/>
      <c r="Y106" s="39"/>
      <c r="Z106" s="39"/>
      <c r="AA106" s="39"/>
      <c r="AB106" s="111"/>
      <c r="AC106" s="40"/>
      <c r="AD106" s="112"/>
      <c r="AE106" s="73"/>
      <c r="AF106" s="110"/>
      <c r="AG106" s="39"/>
      <c r="AH106" s="39"/>
      <c r="AI106" s="39"/>
      <c r="AJ106" s="39"/>
      <c r="AK106" s="39"/>
      <c r="AL106" s="39"/>
      <c r="AM106" s="39"/>
      <c r="AN106" s="39"/>
      <c r="AO106" s="39"/>
      <c r="AP106" s="111"/>
      <c r="AQ106" s="40"/>
      <c r="AR106" s="112"/>
      <c r="AT106" s="73"/>
      <c r="AU106" s="110"/>
      <c r="AV106" s="39"/>
      <c r="AW106" s="39"/>
      <c r="AX106" s="39"/>
      <c r="AY106" s="39"/>
      <c r="AZ106" s="39"/>
      <c r="BA106" s="39"/>
      <c r="BB106" s="39"/>
      <c r="BC106" s="39"/>
      <c r="BD106" s="39"/>
      <c r="BE106" s="111"/>
      <c r="BF106" s="40"/>
      <c r="BG106" s="112"/>
    </row>
    <row r="107" spans="2:59" ht="21.75" customHeight="1" x14ac:dyDescent="0.2">
      <c r="B107" s="116" t="s">
        <v>78</v>
      </c>
      <c r="C107" s="179">
        <f t="shared" si="105"/>
        <v>178</v>
      </c>
      <c r="D107" s="135">
        <v>34</v>
      </c>
      <c r="E107" s="135">
        <v>1</v>
      </c>
      <c r="F107" s="135">
        <v>6</v>
      </c>
      <c r="G107" s="135">
        <v>3</v>
      </c>
      <c r="H107" s="135">
        <v>9</v>
      </c>
      <c r="I107" s="135">
        <v>7</v>
      </c>
      <c r="J107" s="135">
        <v>10</v>
      </c>
      <c r="K107" s="135">
        <v>29</v>
      </c>
      <c r="L107" s="135">
        <v>79</v>
      </c>
      <c r="M107" s="140">
        <f t="shared" si="106"/>
        <v>118</v>
      </c>
      <c r="N107" s="192">
        <f t="shared" si="107"/>
        <v>81.944444444444443</v>
      </c>
      <c r="O107" s="194">
        <f>SUM((E101*E107)+(F101*F107)+(G101*G107)+(H101*H107)+(I101*I107)+(J101*J107)+(K101*K107)+(L101*L107))/(E107+F107+G107+H107+I107+J107+K107+L107)</f>
        <v>3.4270833333333335</v>
      </c>
      <c r="P107" s="139">
        <f t="shared" si="108"/>
        <v>85.677083333333343</v>
      </c>
      <c r="Q107" s="73"/>
      <c r="R107" s="123"/>
      <c r="S107" s="39"/>
      <c r="T107" s="39"/>
      <c r="U107" s="39"/>
      <c r="V107" s="39"/>
      <c r="W107" s="39"/>
      <c r="X107" s="39"/>
      <c r="Y107" s="39"/>
      <c r="Z107" s="39"/>
      <c r="AA107" s="39"/>
      <c r="AB107" s="111"/>
      <c r="AC107" s="40"/>
      <c r="AD107" s="112"/>
      <c r="AE107" s="73"/>
      <c r="AF107" s="110"/>
      <c r="AG107" s="39"/>
      <c r="AH107" s="39"/>
      <c r="AI107" s="39"/>
      <c r="AJ107" s="39"/>
      <c r="AK107" s="39"/>
      <c r="AL107" s="39"/>
      <c r="AM107" s="39"/>
      <c r="AN107" s="39"/>
      <c r="AO107" s="39"/>
      <c r="AP107" s="111"/>
      <c r="AQ107" s="40"/>
      <c r="AR107" s="112"/>
      <c r="AT107" s="73"/>
      <c r="AU107" s="110"/>
      <c r="AV107" s="39"/>
      <c r="AW107" s="39"/>
      <c r="AX107" s="39"/>
      <c r="AY107" s="39"/>
      <c r="AZ107" s="39"/>
      <c r="BA107" s="39"/>
      <c r="BB107" s="39"/>
      <c r="BC107" s="39"/>
      <c r="BD107" s="39"/>
      <c r="BE107" s="111"/>
      <c r="BF107" s="40"/>
      <c r="BG107" s="112"/>
    </row>
    <row r="108" spans="2:59" ht="21" customHeight="1" x14ac:dyDescent="0.45">
      <c r="B108" s="116" t="s">
        <v>79</v>
      </c>
      <c r="C108" s="179">
        <f t="shared" si="105"/>
        <v>173</v>
      </c>
      <c r="D108" s="135">
        <v>7</v>
      </c>
      <c r="E108" s="135">
        <v>1</v>
      </c>
      <c r="F108" s="135">
        <v>2</v>
      </c>
      <c r="G108" s="135">
        <v>1</v>
      </c>
      <c r="H108" s="135">
        <v>4</v>
      </c>
      <c r="I108" s="135">
        <v>6</v>
      </c>
      <c r="J108" s="135">
        <v>18</v>
      </c>
      <c r="K108" s="135">
        <v>31</v>
      </c>
      <c r="L108" s="135">
        <v>103</v>
      </c>
      <c r="M108" s="140">
        <f t="shared" si="106"/>
        <v>152</v>
      </c>
      <c r="N108" s="192">
        <f t="shared" si="107"/>
        <v>91.566265060240966</v>
      </c>
      <c r="O108" s="194">
        <f>SUM((E101*E108)+(F101*F108)+(G101*G108)+(H101*H108)+(I101*I108)+(J101*J108)+(K101*K108)+(L101*L108))/(E108+F108+G108+H108+I108+J108+K108+L108)</f>
        <v>3.6204819277108435</v>
      </c>
      <c r="P108" s="139">
        <f t="shared" si="108"/>
        <v>90.51204819277109</v>
      </c>
    </row>
    <row r="109" spans="2:59" ht="21" customHeight="1" x14ac:dyDescent="0.45">
      <c r="B109" s="116" t="s">
        <v>80</v>
      </c>
      <c r="C109" s="179">
        <f t="shared" si="105"/>
        <v>353</v>
      </c>
      <c r="D109" s="135">
        <v>3</v>
      </c>
      <c r="E109" s="135">
        <v>42</v>
      </c>
      <c r="F109" s="135">
        <v>47</v>
      </c>
      <c r="G109" s="135">
        <v>20</v>
      </c>
      <c r="H109" s="135">
        <v>47</v>
      </c>
      <c r="I109" s="135">
        <v>47</v>
      </c>
      <c r="J109" s="135">
        <v>50</v>
      </c>
      <c r="K109" s="135">
        <v>19</v>
      </c>
      <c r="L109" s="135">
        <v>78</v>
      </c>
      <c r="M109" s="140">
        <f t="shared" si="106"/>
        <v>147</v>
      </c>
      <c r="N109" s="192">
        <f t="shared" si="107"/>
        <v>42</v>
      </c>
      <c r="O109" s="194">
        <f>SUM((E101*E109)+(F101*F109)+(G101*G109)+(H101*H109)+(I101*I109)+(J101*J109)+(K101*K109)+(L101*L109))/(E109+F109+G109+H109+I109+J109+K109+L109)</f>
        <v>2.3342857142857141</v>
      </c>
      <c r="P109" s="139">
        <f t="shared" si="108"/>
        <v>58.357142857142854</v>
      </c>
    </row>
    <row r="110" spans="2:59" ht="21" customHeight="1" thickBot="1" x14ac:dyDescent="0.5">
      <c r="B110" s="190" t="s">
        <v>6</v>
      </c>
      <c r="C110" s="189">
        <f t="shared" ref="C110:M110" si="109">SUM(C102:C109)</f>
        <v>1992</v>
      </c>
      <c r="D110" s="189">
        <f t="shared" si="109"/>
        <v>47</v>
      </c>
      <c r="E110" s="189">
        <f t="shared" si="109"/>
        <v>88</v>
      </c>
      <c r="F110" s="189">
        <f t="shared" si="109"/>
        <v>158</v>
      </c>
      <c r="G110" s="189">
        <f t="shared" si="109"/>
        <v>110</v>
      </c>
      <c r="H110" s="189">
        <f t="shared" si="109"/>
        <v>222</v>
      </c>
      <c r="I110" s="189">
        <f t="shared" si="109"/>
        <v>235</v>
      </c>
      <c r="J110" s="189">
        <f t="shared" si="109"/>
        <v>280</v>
      </c>
      <c r="K110" s="189">
        <f t="shared" si="109"/>
        <v>198</v>
      </c>
      <c r="L110" s="189">
        <f t="shared" si="109"/>
        <v>654</v>
      </c>
      <c r="M110" s="188">
        <f t="shared" si="109"/>
        <v>1132</v>
      </c>
      <c r="N110" s="193">
        <f>SUM((M110/((C110)-(D110))*100))</f>
        <v>58.200514138817482</v>
      </c>
      <c r="O110" s="195">
        <f>SUM((E101*E110)+(F101*F110)+(G101*G110)+(H101*H110)+(I101*I110)+(J101*J110)+(K101*K110)+(L101*L110))/(E110+F110+G110+H110+I110+J110+K110+L110)</f>
        <v>2.8295629820051413</v>
      </c>
      <c r="P110" s="143">
        <f>SUM(O110/4*100)</f>
        <v>70.739074550128535</v>
      </c>
    </row>
    <row r="111" spans="2:59" ht="21.75" customHeight="1" x14ac:dyDescent="0.2">
      <c r="B111" s="251" t="s">
        <v>45</v>
      </c>
      <c r="C111" s="253" t="s">
        <v>46</v>
      </c>
      <c r="D111" s="255" t="s">
        <v>56</v>
      </c>
      <c r="E111" s="256"/>
      <c r="F111" s="256"/>
      <c r="G111" s="256"/>
      <c r="H111" s="256"/>
      <c r="I111" s="256"/>
      <c r="J111" s="256"/>
      <c r="K111" s="256"/>
      <c r="L111" s="257"/>
      <c r="M111" s="258" t="s">
        <v>63</v>
      </c>
      <c r="N111" s="260" t="s">
        <v>64</v>
      </c>
      <c r="O111" s="262" t="s">
        <v>47</v>
      </c>
      <c r="P111" s="264" t="s">
        <v>30</v>
      </c>
      <c r="Q111" s="289" t="s">
        <v>44</v>
      </c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 t="s">
        <v>43</v>
      </c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T111" s="289" t="str">
        <f>$AT$1</f>
        <v>สถิติผลการเรียนของแยกตามระดับชั้น ปีการศึกษา 2558</v>
      </c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</row>
    <row r="112" spans="2:59" ht="21" customHeight="1" thickBot="1" x14ac:dyDescent="0.25">
      <c r="B112" s="252"/>
      <c r="C112" s="254"/>
      <c r="D112" s="113" t="s">
        <v>9</v>
      </c>
      <c r="E112" s="179">
        <v>0</v>
      </c>
      <c r="F112" s="179">
        <v>1</v>
      </c>
      <c r="G112" s="179">
        <v>1.5</v>
      </c>
      <c r="H112" s="179">
        <v>2</v>
      </c>
      <c r="I112" s="179">
        <v>2.5</v>
      </c>
      <c r="J112" s="179">
        <v>3</v>
      </c>
      <c r="K112" s="179">
        <v>3.5</v>
      </c>
      <c r="L112" s="179">
        <v>4</v>
      </c>
      <c r="M112" s="259"/>
      <c r="N112" s="261"/>
      <c r="O112" s="263"/>
      <c r="P112" s="265"/>
      <c r="Q112" s="295" t="s">
        <v>18</v>
      </c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 t="s">
        <v>18</v>
      </c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T112" s="295" t="s">
        <v>18</v>
      </c>
      <c r="AU112" s="295"/>
      <c r="AV112" s="295"/>
      <c r="AW112" s="295"/>
      <c r="AX112" s="295"/>
      <c r="AY112" s="295"/>
      <c r="AZ112" s="295"/>
      <c r="BA112" s="295"/>
      <c r="BB112" s="295"/>
      <c r="BC112" s="295"/>
      <c r="BD112" s="295"/>
      <c r="BE112" s="295"/>
      <c r="BF112" s="295"/>
      <c r="BG112" s="295"/>
    </row>
    <row r="113" spans="2:59" ht="21" customHeight="1" thickBot="1" x14ac:dyDescent="0.25">
      <c r="B113" s="115" t="s">
        <v>73</v>
      </c>
      <c r="C113" s="179">
        <f>SUM(D113:L113)</f>
        <v>220</v>
      </c>
      <c r="D113" s="135">
        <v>9</v>
      </c>
      <c r="E113" s="135">
        <v>0</v>
      </c>
      <c r="F113" s="135">
        <v>2</v>
      </c>
      <c r="G113" s="135">
        <v>6</v>
      </c>
      <c r="H113" s="135">
        <v>21</v>
      </c>
      <c r="I113" s="135">
        <v>32</v>
      </c>
      <c r="J113" s="135">
        <v>40</v>
      </c>
      <c r="K113" s="135">
        <v>33</v>
      </c>
      <c r="L113" s="135">
        <v>77</v>
      </c>
      <c r="M113" s="140">
        <f t="shared" ref="M113:M120" si="110">SUM(J113+K113+L113)</f>
        <v>150</v>
      </c>
      <c r="N113" s="139">
        <f>SUM(M113/(E113+F113+G113+H113+I113+J113+K113+L113)*100)</f>
        <v>71.090047393364927</v>
      </c>
      <c r="O113" s="138">
        <f>SUM((E112*E113)+(F112*F113)+(G112*G113)+(H112*H113)+(I112*I113)+(J112*J113)+(K112*K113)+(L112*L113))/(E113+F113+G113+H113+I113+J113+K113+L113)</f>
        <v>3.2061611374407581</v>
      </c>
      <c r="P113" s="139">
        <f>SUM(O113/4*100)</f>
        <v>80.154028436018947</v>
      </c>
      <c r="Q113" s="290" t="s">
        <v>17</v>
      </c>
      <c r="R113" s="394" t="s">
        <v>8</v>
      </c>
      <c r="S113" s="322" t="s">
        <v>32</v>
      </c>
      <c r="T113" s="323"/>
      <c r="U113" s="324" t="s">
        <v>58</v>
      </c>
      <c r="V113" s="325"/>
      <c r="W113" s="325"/>
      <c r="X113" s="325"/>
      <c r="Y113" s="325"/>
      <c r="Z113" s="325"/>
      <c r="AA113" s="326"/>
      <c r="AB113" s="327" t="s">
        <v>46</v>
      </c>
      <c r="AC113" s="266" t="s">
        <v>7</v>
      </c>
      <c r="AD113" s="268" t="s">
        <v>30</v>
      </c>
      <c r="AE113" s="290" t="s">
        <v>17</v>
      </c>
      <c r="AF113" s="320" t="s">
        <v>8</v>
      </c>
      <c r="AG113" s="322" t="s">
        <v>32</v>
      </c>
      <c r="AH113" s="323"/>
      <c r="AI113" s="324" t="s">
        <v>58</v>
      </c>
      <c r="AJ113" s="325"/>
      <c r="AK113" s="325"/>
      <c r="AL113" s="325"/>
      <c r="AM113" s="325"/>
      <c r="AN113" s="325"/>
      <c r="AO113" s="326"/>
      <c r="AP113" s="327" t="s">
        <v>46</v>
      </c>
      <c r="AQ113" s="266" t="s">
        <v>7</v>
      </c>
      <c r="AR113" s="268" t="s">
        <v>30</v>
      </c>
      <c r="AT113" s="290" t="s">
        <v>17</v>
      </c>
      <c r="AU113" s="320" t="s">
        <v>8</v>
      </c>
      <c r="AV113" s="322" t="s">
        <v>32</v>
      </c>
      <c r="AW113" s="323"/>
      <c r="AX113" s="324" t="s">
        <v>58</v>
      </c>
      <c r="AY113" s="325"/>
      <c r="AZ113" s="325"/>
      <c r="BA113" s="325"/>
      <c r="BB113" s="325"/>
      <c r="BC113" s="325"/>
      <c r="BD113" s="326"/>
      <c r="BE113" s="327" t="s">
        <v>46</v>
      </c>
      <c r="BF113" s="266" t="s">
        <v>7</v>
      </c>
      <c r="BG113" s="268" t="s">
        <v>30</v>
      </c>
    </row>
    <row r="114" spans="2:59" ht="21" customHeight="1" thickBot="1" x14ac:dyDescent="0.25">
      <c r="B114" s="115" t="s">
        <v>74</v>
      </c>
      <c r="C114" s="179">
        <f t="shared" ref="C114:C120" si="111">SUM(D114:L114)</f>
        <v>248</v>
      </c>
      <c r="D114" s="135">
        <v>7</v>
      </c>
      <c r="E114" s="135">
        <v>1</v>
      </c>
      <c r="F114" s="135">
        <v>36</v>
      </c>
      <c r="G114" s="135">
        <v>31</v>
      </c>
      <c r="H114" s="135">
        <v>45</v>
      </c>
      <c r="I114" s="135">
        <v>54</v>
      </c>
      <c r="J114" s="135">
        <v>39</v>
      </c>
      <c r="K114" s="135">
        <v>11</v>
      </c>
      <c r="L114" s="135">
        <v>24</v>
      </c>
      <c r="M114" s="140">
        <f t="shared" si="110"/>
        <v>74</v>
      </c>
      <c r="N114" s="139">
        <f t="shared" ref="N114:N120" si="112">SUM(M114/(E114+F114+G114+H114+I114+J114+K114+L114)*100)</f>
        <v>30.70539419087137</v>
      </c>
      <c r="O114" s="138">
        <f>SUM((E112*E114)+(F112*F114)+(G112*G114)+(H112*H114)+(I112*I114)+(J112*J114)+(K112*K114)+(L112*L114))/(E114+F114+G114+H114+I114+J114+K114+L114)</f>
        <v>2.3195020746887969</v>
      </c>
      <c r="P114" s="139">
        <f t="shared" ref="P114:P120" si="113">SUM(O114/4*100)</f>
        <v>57.987551867219921</v>
      </c>
      <c r="Q114" s="291"/>
      <c r="R114" s="395"/>
      <c r="S114" s="46" t="s">
        <v>9</v>
      </c>
      <c r="T114" s="47">
        <v>0</v>
      </c>
      <c r="U114" s="13">
        <v>1</v>
      </c>
      <c r="V114" s="11">
        <v>1.5</v>
      </c>
      <c r="W114" s="11">
        <v>2</v>
      </c>
      <c r="X114" s="12">
        <v>2.5</v>
      </c>
      <c r="Y114" s="13">
        <v>3</v>
      </c>
      <c r="Z114" s="11">
        <v>3.5</v>
      </c>
      <c r="AA114" s="12">
        <v>4</v>
      </c>
      <c r="AB114" s="328"/>
      <c r="AC114" s="267"/>
      <c r="AD114" s="269"/>
      <c r="AE114" s="291"/>
      <c r="AF114" s="321"/>
      <c r="AG114" s="46" t="s">
        <v>9</v>
      </c>
      <c r="AH114" s="47">
        <v>0</v>
      </c>
      <c r="AI114" s="13">
        <v>1</v>
      </c>
      <c r="AJ114" s="11">
        <v>1.5</v>
      </c>
      <c r="AK114" s="11">
        <v>2</v>
      </c>
      <c r="AL114" s="12">
        <v>2.5</v>
      </c>
      <c r="AM114" s="13">
        <v>3</v>
      </c>
      <c r="AN114" s="11">
        <v>3.5</v>
      </c>
      <c r="AO114" s="12">
        <v>4</v>
      </c>
      <c r="AP114" s="328"/>
      <c r="AQ114" s="267"/>
      <c r="AR114" s="269"/>
      <c r="AT114" s="291"/>
      <c r="AU114" s="321"/>
      <c r="AV114" s="46" t="s">
        <v>9</v>
      </c>
      <c r="AW114" s="47">
        <v>0</v>
      </c>
      <c r="AX114" s="13">
        <v>1</v>
      </c>
      <c r="AY114" s="11">
        <v>1.5</v>
      </c>
      <c r="AZ114" s="11">
        <v>2</v>
      </c>
      <c r="BA114" s="12">
        <v>2.5</v>
      </c>
      <c r="BB114" s="13">
        <v>3</v>
      </c>
      <c r="BC114" s="11">
        <v>3.5</v>
      </c>
      <c r="BD114" s="12">
        <v>4</v>
      </c>
      <c r="BE114" s="328"/>
      <c r="BF114" s="267"/>
      <c r="BG114" s="269"/>
    </row>
    <row r="115" spans="2:59" ht="21" customHeight="1" x14ac:dyDescent="0.2">
      <c r="B115" s="115" t="s">
        <v>75</v>
      </c>
      <c r="C115" s="179">
        <f t="shared" si="111"/>
        <v>340</v>
      </c>
      <c r="D115" s="135">
        <v>3</v>
      </c>
      <c r="E115" s="135">
        <v>6</v>
      </c>
      <c r="F115" s="135">
        <v>15</v>
      </c>
      <c r="G115" s="135">
        <v>10</v>
      </c>
      <c r="H115" s="135">
        <v>41</v>
      </c>
      <c r="I115" s="135">
        <v>38</v>
      </c>
      <c r="J115" s="135">
        <v>84</v>
      </c>
      <c r="K115" s="135">
        <v>53</v>
      </c>
      <c r="L115" s="135">
        <v>90</v>
      </c>
      <c r="M115" s="140">
        <f t="shared" si="110"/>
        <v>227</v>
      </c>
      <c r="N115" s="139">
        <f t="shared" si="112"/>
        <v>67.359050445103861</v>
      </c>
      <c r="O115" s="138">
        <f>SUM((E112*E115)+(F112*F115)+(G112*G115)+(H112*H115)+(I112*I115)+(J112*J115)+(K112*K115)+(L112*L115))/(E115+F115+G115+H115+I115+J115+K115+L115)</f>
        <v>2.9807121661721068</v>
      </c>
      <c r="P115" s="139">
        <f t="shared" si="113"/>
        <v>74.517804154302667</v>
      </c>
      <c r="Q115" s="270" t="s">
        <v>41</v>
      </c>
      <c r="R115" s="64" t="s">
        <v>2</v>
      </c>
      <c r="S115" s="14">
        <f t="shared" ref="S115:AA122" si="114">D113</f>
        <v>9</v>
      </c>
      <c r="T115" s="15">
        <f t="shared" si="114"/>
        <v>0</v>
      </c>
      <c r="U115" s="14">
        <f t="shared" si="114"/>
        <v>2</v>
      </c>
      <c r="V115" s="17">
        <f t="shared" si="114"/>
        <v>6</v>
      </c>
      <c r="W115" s="17">
        <f t="shared" si="114"/>
        <v>21</v>
      </c>
      <c r="X115" s="15">
        <f t="shared" si="114"/>
        <v>32</v>
      </c>
      <c r="Y115" s="14">
        <f t="shared" si="114"/>
        <v>40</v>
      </c>
      <c r="Z115" s="17">
        <f t="shared" si="114"/>
        <v>33</v>
      </c>
      <c r="AA115" s="15">
        <f t="shared" si="114"/>
        <v>77</v>
      </c>
      <c r="AB115" s="64">
        <f t="shared" ref="AB115:AB122" si="115">SUM(S115:AA115)</f>
        <v>220</v>
      </c>
      <c r="AC115" s="69">
        <f>SUM((T114*T115)+(U114*U115)+(V114*V115)+(W114*W115)+(X114*X115)+(Y114*Y115)+(Z114*Z115)+(AA114*AA115))/(T115+U115+V115+W115+X115+Y115+Z115+AA115)</f>
        <v>3.2061611374407581</v>
      </c>
      <c r="AD115" s="67">
        <f>SUM(AC115/4*100)</f>
        <v>80.154028436018947</v>
      </c>
      <c r="AE115" s="270" t="s">
        <v>41</v>
      </c>
      <c r="AF115" s="59" t="s">
        <v>2</v>
      </c>
      <c r="AG115" s="14">
        <f t="shared" ref="AG115:AO122" si="116">D124</f>
        <v>1</v>
      </c>
      <c r="AH115" s="15">
        <f t="shared" si="116"/>
        <v>0</v>
      </c>
      <c r="AI115" s="14">
        <f t="shared" si="116"/>
        <v>33</v>
      </c>
      <c r="AJ115" s="17">
        <f t="shared" si="116"/>
        <v>29</v>
      </c>
      <c r="AK115" s="17">
        <f t="shared" si="116"/>
        <v>47</v>
      </c>
      <c r="AL115" s="15">
        <f t="shared" si="116"/>
        <v>48</v>
      </c>
      <c r="AM115" s="14">
        <f t="shared" si="116"/>
        <v>26</v>
      </c>
      <c r="AN115" s="17">
        <f t="shared" si="116"/>
        <v>16</v>
      </c>
      <c r="AO115" s="15">
        <f t="shared" si="116"/>
        <v>11</v>
      </c>
      <c r="AP115" s="64">
        <f t="shared" ref="AP115:AP122" si="117">SUM(AG115:AO115)</f>
        <v>211</v>
      </c>
      <c r="AQ115" s="69">
        <f>SUM((AH114*AH115)+(AI114*AI115)+(AJ114*AJ115)+(AK114*AK115)+(AL114*AL115)+(AM114*AM115)+(AN114*AN115)+(AO114*AO115))/(AH115+AI115+AJ115+AK115+AL115+AM115+AN115+AO115)</f>
        <v>2.230952380952381</v>
      </c>
      <c r="AR115" s="67">
        <f t="shared" ref="AR115:AR122" si="118">SUM(AQ115/4*100)</f>
        <v>55.773809523809526</v>
      </c>
      <c r="AT115" s="270" t="s">
        <v>41</v>
      </c>
      <c r="AU115" s="59" t="s">
        <v>2</v>
      </c>
      <c r="AV115" s="14">
        <f t="shared" ref="AV115:BD122" si="119">SUM(S115+AG115)</f>
        <v>10</v>
      </c>
      <c r="AW115" s="15">
        <f t="shared" si="119"/>
        <v>0</v>
      </c>
      <c r="AX115" s="14">
        <f t="shared" si="119"/>
        <v>35</v>
      </c>
      <c r="AY115" s="17">
        <f t="shared" si="119"/>
        <v>35</v>
      </c>
      <c r="AZ115" s="17">
        <f t="shared" si="119"/>
        <v>68</v>
      </c>
      <c r="BA115" s="15">
        <f t="shared" si="119"/>
        <v>80</v>
      </c>
      <c r="BB115" s="14">
        <f t="shared" si="119"/>
        <v>66</v>
      </c>
      <c r="BC115" s="17">
        <f t="shared" si="119"/>
        <v>49</v>
      </c>
      <c r="BD115" s="15">
        <f t="shared" si="119"/>
        <v>88</v>
      </c>
      <c r="BE115" s="64">
        <f t="shared" ref="BE115:BE122" si="120">SUM(AV115:BD115)</f>
        <v>431</v>
      </c>
      <c r="BF115" s="69">
        <f>SUM((AW114*AW115)+(AX114*AX115)+(AY114*AY115)+(AZ114*AZ115)+(BA114*BA115)+(BB114*BB115)+(BC114*BC115)+(BD114*BD115))/(AW115+AX115+AY115+AZ115+BA115+BB115+BC115+BD115)</f>
        <v>2.7197149643705463</v>
      </c>
      <c r="BG115" s="67">
        <f t="shared" ref="BG115:BG122" si="121">SUM(BF115/4*100)</f>
        <v>67.992874109263653</v>
      </c>
    </row>
    <row r="116" spans="2:59" ht="21" customHeight="1" x14ac:dyDescent="0.2">
      <c r="B116" s="115" t="s">
        <v>76</v>
      </c>
      <c r="C116" s="179">
        <f t="shared" si="111"/>
        <v>468</v>
      </c>
      <c r="D116" s="135">
        <v>14</v>
      </c>
      <c r="E116" s="135">
        <v>0</v>
      </c>
      <c r="F116" s="135">
        <v>53</v>
      </c>
      <c r="G116" s="135">
        <v>19</v>
      </c>
      <c r="H116" s="135">
        <v>22</v>
      </c>
      <c r="I116" s="135">
        <v>23</v>
      </c>
      <c r="J116" s="135">
        <v>31</v>
      </c>
      <c r="K116" s="135">
        <v>41</v>
      </c>
      <c r="L116" s="135">
        <v>265</v>
      </c>
      <c r="M116" s="140">
        <f t="shared" si="110"/>
        <v>337</v>
      </c>
      <c r="N116" s="139">
        <f t="shared" si="112"/>
        <v>74.229074889867846</v>
      </c>
      <c r="O116" s="138">
        <f>SUM((E112*E116)+(F112*F116)+(G112*G116)+(H112*H116)+(I112*I116)+(J112*J116)+(K112*K116)+(L112*L116))/(E116+F116+G116+H116+I116+J116+K116+L116)</f>
        <v>3.2588105726872247</v>
      </c>
      <c r="P116" s="139">
        <f t="shared" si="113"/>
        <v>81.470264317180622</v>
      </c>
      <c r="Q116" s="270"/>
      <c r="R116" s="65" t="s">
        <v>3</v>
      </c>
      <c r="S116" s="18">
        <f t="shared" si="114"/>
        <v>7</v>
      </c>
      <c r="T116" s="19">
        <f t="shared" si="114"/>
        <v>1</v>
      </c>
      <c r="U116" s="18">
        <f t="shared" si="114"/>
        <v>36</v>
      </c>
      <c r="V116" s="37">
        <f t="shared" si="114"/>
        <v>31</v>
      </c>
      <c r="W116" s="37">
        <f t="shared" si="114"/>
        <v>45</v>
      </c>
      <c r="X116" s="19">
        <f t="shared" si="114"/>
        <v>54</v>
      </c>
      <c r="Y116" s="18">
        <f t="shared" si="114"/>
        <v>39</v>
      </c>
      <c r="Z116" s="37">
        <f t="shared" si="114"/>
        <v>11</v>
      </c>
      <c r="AA116" s="19">
        <f t="shared" si="114"/>
        <v>24</v>
      </c>
      <c r="AB116" s="65">
        <f t="shared" si="115"/>
        <v>248</v>
      </c>
      <c r="AC116" s="70">
        <f>SUM((T114*T116)+(U114*U116)+(V114*V116)+(W114*W116)+(X114*X116)+(Y114*Y116)+(Z114*Z116)+(AA114*AA116))/(T116+U116+V116+W116+X116+Y116+Z116+AA116)</f>
        <v>2.3195020746887969</v>
      </c>
      <c r="AD116" s="67">
        <f t="shared" ref="AD116:AD122" si="122">SUM(AC116/4*100)</f>
        <v>57.987551867219921</v>
      </c>
      <c r="AE116" s="270"/>
      <c r="AF116" s="60" t="s">
        <v>3</v>
      </c>
      <c r="AG116" s="18">
        <f t="shared" si="116"/>
        <v>0</v>
      </c>
      <c r="AH116" s="19">
        <f t="shared" si="116"/>
        <v>2</v>
      </c>
      <c r="AI116" s="18">
        <f t="shared" si="116"/>
        <v>26</v>
      </c>
      <c r="AJ116" s="37">
        <f t="shared" si="116"/>
        <v>15</v>
      </c>
      <c r="AK116" s="37">
        <f t="shared" si="116"/>
        <v>58</v>
      </c>
      <c r="AL116" s="19">
        <f t="shared" si="116"/>
        <v>53</v>
      </c>
      <c r="AM116" s="18">
        <f t="shared" si="116"/>
        <v>56</v>
      </c>
      <c r="AN116" s="37">
        <f t="shared" si="116"/>
        <v>18</v>
      </c>
      <c r="AO116" s="19">
        <f t="shared" si="116"/>
        <v>14</v>
      </c>
      <c r="AP116" s="65">
        <f t="shared" si="117"/>
        <v>242</v>
      </c>
      <c r="AQ116" s="70">
        <f>SUM((AH114*AH116)+(AI114*AI116)+(AJ114*AJ116)+(AK114*AK116)+(AL114*AL116)+(AM114*AM116)+(AN114*AN116)+(AO114*AO116))/(AH116+AI116+AJ116+AK116+AL116+AM116+AN116+AO116)</f>
        <v>2.4132231404958677</v>
      </c>
      <c r="AR116" s="67">
        <f t="shared" si="118"/>
        <v>60.330578512396691</v>
      </c>
      <c r="AT116" s="270"/>
      <c r="AU116" s="60" t="s">
        <v>3</v>
      </c>
      <c r="AV116" s="18">
        <f t="shared" si="119"/>
        <v>7</v>
      </c>
      <c r="AW116" s="19">
        <f t="shared" si="119"/>
        <v>3</v>
      </c>
      <c r="AX116" s="18">
        <f t="shared" si="119"/>
        <v>62</v>
      </c>
      <c r="AY116" s="37">
        <f t="shared" si="119"/>
        <v>46</v>
      </c>
      <c r="AZ116" s="37">
        <f t="shared" si="119"/>
        <v>103</v>
      </c>
      <c r="BA116" s="19">
        <f t="shared" si="119"/>
        <v>107</v>
      </c>
      <c r="BB116" s="18">
        <f t="shared" si="119"/>
        <v>95</v>
      </c>
      <c r="BC116" s="37">
        <f t="shared" si="119"/>
        <v>29</v>
      </c>
      <c r="BD116" s="19">
        <f t="shared" si="119"/>
        <v>38</v>
      </c>
      <c r="BE116" s="65">
        <f t="shared" si="120"/>
        <v>490</v>
      </c>
      <c r="BF116" s="70">
        <f>SUM((AW114*AW116)+(AX114*AX116)+(AY114*AY116)+(AZ114*AZ116)+(BA114*BA116)+(BB114*BB116)+(BC114*BC116)+(BD114*BD116))/(AW116+AX116+AY116+AZ116+BA116+BB116+BC116+BD116)</f>
        <v>2.3664596273291925</v>
      </c>
      <c r="BG116" s="67">
        <f t="shared" si="121"/>
        <v>59.161490683229815</v>
      </c>
    </row>
    <row r="117" spans="2:59" ht="21" customHeight="1" x14ac:dyDescent="0.2">
      <c r="B117" s="116" t="s">
        <v>77</v>
      </c>
      <c r="C117" s="179">
        <f t="shared" si="111"/>
        <v>312</v>
      </c>
      <c r="D117" s="135">
        <v>10</v>
      </c>
      <c r="E117" s="135">
        <v>1</v>
      </c>
      <c r="F117" s="135">
        <v>14</v>
      </c>
      <c r="G117" s="135">
        <v>6</v>
      </c>
      <c r="H117" s="135">
        <v>14</v>
      </c>
      <c r="I117" s="135">
        <v>25</v>
      </c>
      <c r="J117" s="135">
        <v>33</v>
      </c>
      <c r="K117" s="135">
        <v>47</v>
      </c>
      <c r="L117" s="135">
        <v>162</v>
      </c>
      <c r="M117" s="140">
        <f t="shared" si="110"/>
        <v>242</v>
      </c>
      <c r="N117" s="139">
        <f t="shared" si="112"/>
        <v>80.132450331125824</v>
      </c>
      <c r="O117" s="138">
        <f>SUM((E112*E117)+(F112*F117)+(G112*G117)+(H112*H117)+(I112*I117)+(J112*J117)+(K112*K117)+(L112*L117))/(E117+F117+G117+H117+I117+J117+K117+L117)</f>
        <v>3.3940397350993377</v>
      </c>
      <c r="P117" s="139">
        <f t="shared" si="113"/>
        <v>84.850993377483448</v>
      </c>
      <c r="Q117" s="270"/>
      <c r="R117" s="107" t="s">
        <v>4</v>
      </c>
      <c r="S117" s="24">
        <f t="shared" si="114"/>
        <v>3</v>
      </c>
      <c r="T117" s="25">
        <f t="shared" si="114"/>
        <v>6</v>
      </c>
      <c r="U117" s="24">
        <f t="shared" si="114"/>
        <v>15</v>
      </c>
      <c r="V117" s="26">
        <f t="shared" si="114"/>
        <v>10</v>
      </c>
      <c r="W117" s="26">
        <f t="shared" si="114"/>
        <v>41</v>
      </c>
      <c r="X117" s="25">
        <f t="shared" si="114"/>
        <v>38</v>
      </c>
      <c r="Y117" s="24">
        <f t="shared" si="114"/>
        <v>84</v>
      </c>
      <c r="Z117" s="26">
        <f t="shared" si="114"/>
        <v>53</v>
      </c>
      <c r="AA117" s="25">
        <f t="shared" si="114"/>
        <v>90</v>
      </c>
      <c r="AB117" s="97">
        <f t="shared" si="115"/>
        <v>340</v>
      </c>
      <c r="AC117" s="70">
        <f>SUM((T114*T117)+(U114*U117)+(V114*V117)+(W114*W117)+(X114*X117)+(Y114*Y117)+(Z114*Z117)+(AA114*AA117))/(T117+U117+V117+W117+X117+Y117+Z117+AA117)</f>
        <v>2.9807121661721068</v>
      </c>
      <c r="AD117" s="67">
        <f t="shared" si="122"/>
        <v>74.517804154302667</v>
      </c>
      <c r="AE117" s="270"/>
      <c r="AF117" s="61" t="s">
        <v>4</v>
      </c>
      <c r="AG117" s="24">
        <f t="shared" si="116"/>
        <v>3</v>
      </c>
      <c r="AH117" s="25">
        <f t="shared" si="116"/>
        <v>2</v>
      </c>
      <c r="AI117" s="24">
        <f t="shared" si="116"/>
        <v>44</v>
      </c>
      <c r="AJ117" s="26">
        <f t="shared" si="116"/>
        <v>39</v>
      </c>
      <c r="AK117" s="26">
        <f t="shared" si="116"/>
        <v>55</v>
      </c>
      <c r="AL117" s="25">
        <f t="shared" si="116"/>
        <v>40</v>
      </c>
      <c r="AM117" s="24">
        <f t="shared" si="116"/>
        <v>45</v>
      </c>
      <c r="AN117" s="26">
        <f t="shared" si="116"/>
        <v>45</v>
      </c>
      <c r="AO117" s="25">
        <f t="shared" si="116"/>
        <v>60</v>
      </c>
      <c r="AP117" s="97">
        <f t="shared" si="117"/>
        <v>333</v>
      </c>
      <c r="AQ117" s="70">
        <f>SUM((AH114*AH117)+(AI114*AI117)+(AJ114*AJ117)+(AK114*AK117)+(AL114*AL117)+(AM114*AM117)+(AN114*AN117)+(AO114*AO117))/(AH117+AI117+AJ117+AK117+AL117+AM117+AN117+AO117)</f>
        <v>2.5606060606060606</v>
      </c>
      <c r="AR117" s="67">
        <f t="shared" si="118"/>
        <v>64.015151515151516</v>
      </c>
      <c r="AT117" s="270"/>
      <c r="AU117" s="61" t="s">
        <v>4</v>
      </c>
      <c r="AV117" s="24">
        <f t="shared" si="119"/>
        <v>6</v>
      </c>
      <c r="AW117" s="25">
        <f t="shared" si="119"/>
        <v>8</v>
      </c>
      <c r="AX117" s="24">
        <f t="shared" si="119"/>
        <v>59</v>
      </c>
      <c r="AY117" s="26">
        <f t="shared" si="119"/>
        <v>49</v>
      </c>
      <c r="AZ117" s="26">
        <f t="shared" si="119"/>
        <v>96</v>
      </c>
      <c r="BA117" s="25">
        <f t="shared" si="119"/>
        <v>78</v>
      </c>
      <c r="BB117" s="24">
        <f t="shared" si="119"/>
        <v>129</v>
      </c>
      <c r="BC117" s="26">
        <f t="shared" si="119"/>
        <v>98</v>
      </c>
      <c r="BD117" s="25">
        <f t="shared" si="119"/>
        <v>150</v>
      </c>
      <c r="BE117" s="51">
        <f t="shared" si="120"/>
        <v>673</v>
      </c>
      <c r="BF117" s="70">
        <f>SUM((AW114*AW117)+(AX114*AX117)+(AY114*AY117)+(AZ114*AZ117)+(BA114*BA117)+(BB114*BB117)+(BC114*BC117)+(BD114*BD117))/(AW117+AX117+AY117+AZ117+BA117+BB117+BC117+BD117)</f>
        <v>2.7728635682158922</v>
      </c>
      <c r="BG117" s="67">
        <f t="shared" si="121"/>
        <v>69.321589205397302</v>
      </c>
    </row>
    <row r="118" spans="2:59" ht="21.75" customHeight="1" x14ac:dyDescent="0.2">
      <c r="B118" s="116" t="s">
        <v>78</v>
      </c>
      <c r="C118" s="179">
        <f t="shared" si="111"/>
        <v>220</v>
      </c>
      <c r="D118" s="135">
        <v>6</v>
      </c>
      <c r="E118" s="135">
        <v>5</v>
      </c>
      <c r="F118" s="135">
        <v>10</v>
      </c>
      <c r="G118" s="135">
        <v>1</v>
      </c>
      <c r="H118" s="135">
        <v>13</v>
      </c>
      <c r="I118" s="135">
        <v>27</v>
      </c>
      <c r="J118" s="135">
        <v>44</v>
      </c>
      <c r="K118" s="135">
        <v>38</v>
      </c>
      <c r="L118" s="135">
        <v>76</v>
      </c>
      <c r="M118" s="140">
        <f t="shared" si="110"/>
        <v>158</v>
      </c>
      <c r="N118" s="139">
        <f t="shared" si="112"/>
        <v>73.831775700934571</v>
      </c>
      <c r="O118" s="138">
        <f>SUM((E112*E118)+(F112*F118)+(G112*G118)+(H112*H118)+(I112*I118)+(J112*J118)+(K112*K118)+(L112*L118))/(E118+F118+G118+H118+I118+J118+K118+L118)</f>
        <v>3.1495327102803738</v>
      </c>
      <c r="P118" s="139">
        <f t="shared" si="113"/>
        <v>78.738317757009341</v>
      </c>
      <c r="Q118" s="270"/>
      <c r="R118" s="105" t="s">
        <v>22</v>
      </c>
      <c r="S118" s="152">
        <f t="shared" si="114"/>
        <v>14</v>
      </c>
      <c r="T118" s="57">
        <f t="shared" si="114"/>
        <v>0</v>
      </c>
      <c r="U118" s="98">
        <f t="shared" si="114"/>
        <v>53</v>
      </c>
      <c r="V118" s="58">
        <f t="shared" si="114"/>
        <v>19</v>
      </c>
      <c r="W118" s="58">
        <f t="shared" si="114"/>
        <v>22</v>
      </c>
      <c r="X118" s="57">
        <f t="shared" si="114"/>
        <v>23</v>
      </c>
      <c r="Y118" s="98">
        <f t="shared" si="114"/>
        <v>31</v>
      </c>
      <c r="Z118" s="58">
        <f t="shared" si="114"/>
        <v>41</v>
      </c>
      <c r="AA118" s="57">
        <f t="shared" si="114"/>
        <v>265</v>
      </c>
      <c r="AB118" s="101">
        <f t="shared" si="115"/>
        <v>468</v>
      </c>
      <c r="AC118" s="92">
        <f>SUM((T114*T118)+(U114*U118)+(V114*V118)+(W114*W118)+(X114*X118)+(Y114*Y118)+(Z114*Z118)+(AA114*AA118))/(T118+U118+V118+W118+X118+Y118+Z118+AA118)</f>
        <v>3.2588105726872247</v>
      </c>
      <c r="AD118" s="67">
        <f t="shared" si="122"/>
        <v>81.470264317180622</v>
      </c>
      <c r="AE118" s="270"/>
      <c r="AF118" s="100" t="s">
        <v>22</v>
      </c>
      <c r="AG118" s="152">
        <f t="shared" si="116"/>
        <v>1</v>
      </c>
      <c r="AH118" s="57">
        <f t="shared" si="116"/>
        <v>0</v>
      </c>
      <c r="AI118" s="98">
        <f t="shared" si="116"/>
        <v>7</v>
      </c>
      <c r="AJ118" s="58">
        <f t="shared" si="116"/>
        <v>7</v>
      </c>
      <c r="AK118" s="58">
        <f t="shared" si="116"/>
        <v>22</v>
      </c>
      <c r="AL118" s="57">
        <f t="shared" si="116"/>
        <v>14</v>
      </c>
      <c r="AM118" s="98">
        <f t="shared" si="116"/>
        <v>26</v>
      </c>
      <c r="AN118" s="58">
        <f t="shared" si="116"/>
        <v>17</v>
      </c>
      <c r="AO118" s="57">
        <f t="shared" si="116"/>
        <v>268</v>
      </c>
      <c r="AP118" s="101">
        <f t="shared" si="117"/>
        <v>362</v>
      </c>
      <c r="AQ118" s="92">
        <f>SUM((AH114*AH118)+(AI114*AI118)+(AJ114*AJ118)+(AK114*AK118)+(AL114*AL118)+(AM114*AM118)+(AN114*AN118)+(AO114*AO118))/(AH118+AI118+AJ118+AK118+AL118+AM118+AN118+AO118)</f>
        <v>3.6177285318559558</v>
      </c>
      <c r="AR118" s="67">
        <f t="shared" si="118"/>
        <v>90.443213296398895</v>
      </c>
      <c r="AT118" s="270"/>
      <c r="AU118" s="6" t="s">
        <v>22</v>
      </c>
      <c r="AV118" s="52">
        <f t="shared" si="119"/>
        <v>15</v>
      </c>
      <c r="AW118" s="57">
        <f t="shared" si="119"/>
        <v>0</v>
      </c>
      <c r="AX118" s="52">
        <f t="shared" si="119"/>
        <v>60</v>
      </c>
      <c r="AY118" s="58">
        <f t="shared" si="119"/>
        <v>26</v>
      </c>
      <c r="AZ118" s="58">
        <f t="shared" si="119"/>
        <v>44</v>
      </c>
      <c r="BA118" s="57">
        <f t="shared" si="119"/>
        <v>37</v>
      </c>
      <c r="BB118" s="52">
        <f t="shared" si="119"/>
        <v>57</v>
      </c>
      <c r="BC118" s="58">
        <f t="shared" si="119"/>
        <v>58</v>
      </c>
      <c r="BD118" s="57">
        <f t="shared" si="119"/>
        <v>533</v>
      </c>
      <c r="BE118" s="90">
        <f t="shared" si="120"/>
        <v>830</v>
      </c>
      <c r="BF118" s="92">
        <f>SUM((AW114*AW118)+(AX114*AX118)+(AY114*AY118)+(AZ114*AZ118)+(BA114*BA118)+(BB114*BB118)+(BC114*BC118)+(BD114*BD118))/(AW118+AX118+AY118+AZ118+BA118+BB118+BC118+BD118)</f>
        <v>3.4177914110429448</v>
      </c>
      <c r="BG118" s="67">
        <f t="shared" si="121"/>
        <v>85.444785276073617</v>
      </c>
    </row>
    <row r="119" spans="2:59" ht="21" customHeight="1" x14ac:dyDescent="0.2">
      <c r="B119" s="116" t="s">
        <v>79</v>
      </c>
      <c r="C119" s="179">
        <f t="shared" si="111"/>
        <v>237</v>
      </c>
      <c r="D119" s="135">
        <v>5</v>
      </c>
      <c r="E119" s="135">
        <v>1</v>
      </c>
      <c r="F119" s="135">
        <v>0</v>
      </c>
      <c r="G119" s="135">
        <v>5</v>
      </c>
      <c r="H119" s="135">
        <v>2</v>
      </c>
      <c r="I119" s="135">
        <v>22</v>
      </c>
      <c r="J119" s="135">
        <v>32</v>
      </c>
      <c r="K119" s="135">
        <v>51</v>
      </c>
      <c r="L119" s="135">
        <v>119</v>
      </c>
      <c r="M119" s="140">
        <f t="shared" si="110"/>
        <v>202</v>
      </c>
      <c r="N119" s="139">
        <f t="shared" si="112"/>
        <v>87.068965517241381</v>
      </c>
      <c r="O119" s="138">
        <f>SUM((E112*E119)+(F112*F119)+(G112*G119)+(H112*H119)+(I112*I119)+(J112*J119)+(K112*K119)+(L112*L119))/(E119+F119+G119+H119+I119+J119+K119+L119)</f>
        <v>3.521551724137931</v>
      </c>
      <c r="P119" s="139">
        <f t="shared" si="113"/>
        <v>88.03879310344827</v>
      </c>
      <c r="Q119" s="270"/>
      <c r="R119" s="107" t="s">
        <v>16</v>
      </c>
      <c r="S119" s="24">
        <f t="shared" si="114"/>
        <v>10</v>
      </c>
      <c r="T119" s="25">
        <f t="shared" si="114"/>
        <v>1</v>
      </c>
      <c r="U119" s="24">
        <f t="shared" si="114"/>
        <v>14</v>
      </c>
      <c r="V119" s="26">
        <f t="shared" si="114"/>
        <v>6</v>
      </c>
      <c r="W119" s="26">
        <f t="shared" si="114"/>
        <v>14</v>
      </c>
      <c r="X119" s="25">
        <f t="shared" si="114"/>
        <v>25</v>
      </c>
      <c r="Y119" s="24">
        <f t="shared" si="114"/>
        <v>33</v>
      </c>
      <c r="Z119" s="26">
        <f t="shared" si="114"/>
        <v>47</v>
      </c>
      <c r="AA119" s="25">
        <f t="shared" si="114"/>
        <v>162</v>
      </c>
      <c r="AB119" s="97">
        <f t="shared" si="115"/>
        <v>312</v>
      </c>
      <c r="AC119" s="70">
        <f>SUM((T114*T119)+(U114*U119)+(V114*V119)+(W114*W119)+(X114*X119)+(Y114*Y119)+(Z114*Z119)+(AA114*AA119))/(T119+U119+V119+W119+X119+Y119+Z119+AA119)</f>
        <v>3.3940397350993377</v>
      </c>
      <c r="AD119" s="67">
        <f t="shared" si="122"/>
        <v>84.850993377483448</v>
      </c>
      <c r="AE119" s="270"/>
      <c r="AF119" s="61" t="s">
        <v>16</v>
      </c>
      <c r="AG119" s="24">
        <f t="shared" si="116"/>
        <v>2</v>
      </c>
      <c r="AH119" s="25">
        <f t="shared" si="116"/>
        <v>0</v>
      </c>
      <c r="AI119" s="24">
        <f t="shared" si="116"/>
        <v>0</v>
      </c>
      <c r="AJ119" s="26">
        <f t="shared" si="116"/>
        <v>0</v>
      </c>
      <c r="AK119" s="26">
        <f t="shared" si="116"/>
        <v>0</v>
      </c>
      <c r="AL119" s="25">
        <f t="shared" si="116"/>
        <v>5</v>
      </c>
      <c r="AM119" s="24">
        <f t="shared" si="116"/>
        <v>10</v>
      </c>
      <c r="AN119" s="26">
        <f t="shared" si="116"/>
        <v>20</v>
      </c>
      <c r="AO119" s="25">
        <f t="shared" si="116"/>
        <v>205</v>
      </c>
      <c r="AP119" s="97">
        <f t="shared" si="117"/>
        <v>242</v>
      </c>
      <c r="AQ119" s="70">
        <f>SUM((AH114*AH119)+(AI114*AI119)+(AJ114*AJ119)+(AK114*AK119)+(AL114*AL119)+(AM114*AM119)+(AN114*AN119)+(AO114*AO119))/(AH119+AI119+AJ119+AK119+AL119+AM119+AN119+AO119)</f>
        <v>3.8854166666666665</v>
      </c>
      <c r="AR119" s="67">
        <f t="shared" si="118"/>
        <v>97.135416666666657</v>
      </c>
      <c r="AT119" s="270"/>
      <c r="AU119" s="61" t="s">
        <v>16</v>
      </c>
      <c r="AV119" s="24">
        <f t="shared" si="119"/>
        <v>12</v>
      </c>
      <c r="AW119" s="25">
        <f t="shared" si="119"/>
        <v>1</v>
      </c>
      <c r="AX119" s="24">
        <f t="shared" si="119"/>
        <v>14</v>
      </c>
      <c r="AY119" s="26">
        <f t="shared" si="119"/>
        <v>6</v>
      </c>
      <c r="AZ119" s="26">
        <f t="shared" si="119"/>
        <v>14</v>
      </c>
      <c r="BA119" s="25">
        <f t="shared" si="119"/>
        <v>30</v>
      </c>
      <c r="BB119" s="24">
        <f t="shared" si="119"/>
        <v>43</v>
      </c>
      <c r="BC119" s="26">
        <f t="shared" si="119"/>
        <v>67</v>
      </c>
      <c r="BD119" s="25">
        <f t="shared" si="119"/>
        <v>367</v>
      </c>
      <c r="BE119" s="51">
        <f t="shared" si="120"/>
        <v>554</v>
      </c>
      <c r="BF119" s="70">
        <f>SUM((AW114*AW119)+(AX114*AX119)+(AY114*AY119)+(AZ114*AZ119)+(BA114*BA119)+(BB114*BB119)+(BC114*BC119)+(BD114*BD119))/(AW119+AX119+AY119+AZ119+BA119+BB119+BC119+BD119)</f>
        <v>3.6116236162361623</v>
      </c>
      <c r="BG119" s="67">
        <f t="shared" si="121"/>
        <v>90.290590405904055</v>
      </c>
    </row>
    <row r="120" spans="2:59" ht="21" customHeight="1" x14ac:dyDescent="0.2">
      <c r="B120" s="116" t="s">
        <v>80</v>
      </c>
      <c r="C120" s="179">
        <f t="shared" si="111"/>
        <v>359</v>
      </c>
      <c r="D120" s="135">
        <v>15</v>
      </c>
      <c r="E120" s="135">
        <v>9</v>
      </c>
      <c r="F120" s="135">
        <v>33</v>
      </c>
      <c r="G120" s="135">
        <v>14</v>
      </c>
      <c r="H120" s="135">
        <v>39</v>
      </c>
      <c r="I120" s="135">
        <v>50</v>
      </c>
      <c r="J120" s="135">
        <v>84</v>
      </c>
      <c r="K120" s="135">
        <v>81</v>
      </c>
      <c r="L120" s="135">
        <v>34</v>
      </c>
      <c r="M120" s="140">
        <f t="shared" si="110"/>
        <v>199</v>
      </c>
      <c r="N120" s="139">
        <f t="shared" si="112"/>
        <v>57.848837209302332</v>
      </c>
      <c r="O120" s="138">
        <f>SUM((E112*E120)+(F112*F120)+(G112*G120)+(H112*H120)+(I112*I120)+(J112*J120)+(K112*K120)+(L112*L120))/(E120+F120+G120+H120+I120+J120+K120+L120)</f>
        <v>2.6991279069767442</v>
      </c>
      <c r="P120" s="139">
        <f t="shared" si="113"/>
        <v>67.47819767441861</v>
      </c>
      <c r="Q120" s="270"/>
      <c r="R120" s="107" t="s">
        <v>5</v>
      </c>
      <c r="S120" s="18">
        <f t="shared" si="114"/>
        <v>6</v>
      </c>
      <c r="T120" s="19">
        <f t="shared" si="114"/>
        <v>5</v>
      </c>
      <c r="U120" s="18">
        <f t="shared" si="114"/>
        <v>10</v>
      </c>
      <c r="V120" s="37">
        <f t="shared" si="114"/>
        <v>1</v>
      </c>
      <c r="W120" s="37">
        <f t="shared" si="114"/>
        <v>13</v>
      </c>
      <c r="X120" s="19">
        <f t="shared" si="114"/>
        <v>27</v>
      </c>
      <c r="Y120" s="18">
        <f t="shared" si="114"/>
        <v>44</v>
      </c>
      <c r="Z120" s="37">
        <f t="shared" si="114"/>
        <v>38</v>
      </c>
      <c r="AA120" s="19">
        <f t="shared" si="114"/>
        <v>76</v>
      </c>
      <c r="AB120" s="65">
        <f t="shared" si="115"/>
        <v>220</v>
      </c>
      <c r="AC120" s="70">
        <f>SUM((T114*T120)+(U114*U120)+(V114*V120)+(W114*W120)+(X114*X120)+(Y114*Y120)+(Z114*Z120)+(AA114*AA120))/(T120+U120+V120+W120+X120+Y120+Z120+AA120)</f>
        <v>3.1495327102803738</v>
      </c>
      <c r="AD120" s="67">
        <f t="shared" si="122"/>
        <v>78.738317757009341</v>
      </c>
      <c r="AE120" s="270"/>
      <c r="AF120" s="61" t="s">
        <v>5</v>
      </c>
      <c r="AG120" s="18">
        <f t="shared" si="116"/>
        <v>2</v>
      </c>
      <c r="AH120" s="19">
        <f t="shared" si="116"/>
        <v>1</v>
      </c>
      <c r="AI120" s="18">
        <f t="shared" si="116"/>
        <v>9</v>
      </c>
      <c r="AJ120" s="37">
        <f t="shared" si="116"/>
        <v>8</v>
      </c>
      <c r="AK120" s="37">
        <f t="shared" si="116"/>
        <v>7</v>
      </c>
      <c r="AL120" s="19">
        <f t="shared" si="116"/>
        <v>35</v>
      </c>
      <c r="AM120" s="18">
        <f t="shared" si="116"/>
        <v>10</v>
      </c>
      <c r="AN120" s="37">
        <f t="shared" si="116"/>
        <v>61</v>
      </c>
      <c r="AO120" s="19">
        <f t="shared" si="116"/>
        <v>78</v>
      </c>
      <c r="AP120" s="65">
        <f t="shared" si="117"/>
        <v>211</v>
      </c>
      <c r="AQ120" s="70">
        <f>SUM((AH114*AH120)+(AI114*AI120)+(AJ114*AJ120)+(AK114*AK120)+(AL114*AL120)+(AM114*AM120)+(AN114*AN120)+(AO114*AO120))/(AH120+AI120+AJ120+AK120+AL120+AM120+AN120+AO120)</f>
        <v>3.2440191387559807</v>
      </c>
      <c r="AR120" s="67">
        <f t="shared" si="118"/>
        <v>81.100478468899524</v>
      </c>
      <c r="AT120" s="270"/>
      <c r="AU120" s="61" t="s">
        <v>5</v>
      </c>
      <c r="AV120" s="18">
        <f t="shared" si="119"/>
        <v>8</v>
      </c>
      <c r="AW120" s="19">
        <f t="shared" si="119"/>
        <v>6</v>
      </c>
      <c r="AX120" s="18">
        <f t="shared" si="119"/>
        <v>19</v>
      </c>
      <c r="AY120" s="37">
        <f t="shared" si="119"/>
        <v>9</v>
      </c>
      <c r="AZ120" s="37">
        <f t="shared" si="119"/>
        <v>20</v>
      </c>
      <c r="BA120" s="19">
        <f t="shared" si="119"/>
        <v>62</v>
      </c>
      <c r="BB120" s="18">
        <f t="shared" si="119"/>
        <v>54</v>
      </c>
      <c r="BC120" s="37">
        <f t="shared" si="119"/>
        <v>99</v>
      </c>
      <c r="BD120" s="19">
        <f t="shared" si="119"/>
        <v>154</v>
      </c>
      <c r="BE120" s="65">
        <f t="shared" si="120"/>
        <v>431</v>
      </c>
      <c r="BF120" s="70">
        <f>SUM((AW114*AW120)+(AX114*AX120)+(AY114*AY120)+(AZ114*AZ120)+(BA114*BA120)+(BB114*BB120)+(BC114*BC120)+(BD114*BD120))/(AW120+AX120+AY120+AZ120+BA120+BB120+BC120+BD120)</f>
        <v>3.1962174940898347</v>
      </c>
      <c r="BG120" s="67">
        <f t="shared" si="121"/>
        <v>79.905437352245869</v>
      </c>
    </row>
    <row r="121" spans="2:59" ht="21" customHeight="1" thickBot="1" x14ac:dyDescent="0.4">
      <c r="B121" s="190" t="s">
        <v>6</v>
      </c>
      <c r="C121" s="184">
        <f t="shared" ref="C121:M121" si="123">SUM(C113:C120)</f>
        <v>2404</v>
      </c>
      <c r="D121" s="184">
        <f t="shared" si="123"/>
        <v>69</v>
      </c>
      <c r="E121" s="184">
        <f t="shared" si="123"/>
        <v>23</v>
      </c>
      <c r="F121" s="184">
        <f t="shared" si="123"/>
        <v>163</v>
      </c>
      <c r="G121" s="184">
        <f t="shared" si="123"/>
        <v>92</v>
      </c>
      <c r="H121" s="184">
        <f t="shared" si="123"/>
        <v>197</v>
      </c>
      <c r="I121" s="184">
        <f t="shared" si="123"/>
        <v>271</v>
      </c>
      <c r="J121" s="184">
        <f t="shared" si="123"/>
        <v>387</v>
      </c>
      <c r="K121" s="184">
        <f t="shared" si="123"/>
        <v>355</v>
      </c>
      <c r="L121" s="184">
        <f t="shared" si="123"/>
        <v>847</v>
      </c>
      <c r="M121" s="185">
        <f t="shared" si="123"/>
        <v>1589</v>
      </c>
      <c r="N121" s="142">
        <f>SUM((M121/((C121)-(D121))*100))</f>
        <v>68.051391862955029</v>
      </c>
      <c r="O121" s="191">
        <f>SUM((E112*E121)+(F112*F121)+(G112*G121)+(H112*H121)+(I112*I121)+(J112*J121)+(K112*K121)+(L112*L121))/(E121+F121+G121+H121+I121+J121+K121+L121)</f>
        <v>3.0680942184154176</v>
      </c>
      <c r="P121" s="158">
        <f>SUM(O121/4*100)</f>
        <v>76.702355460385434</v>
      </c>
      <c r="Q121" s="270"/>
      <c r="R121" s="104" t="s">
        <v>23</v>
      </c>
      <c r="S121" s="18">
        <f t="shared" si="114"/>
        <v>5</v>
      </c>
      <c r="T121" s="19">
        <f t="shared" si="114"/>
        <v>1</v>
      </c>
      <c r="U121" s="18">
        <f t="shared" si="114"/>
        <v>0</v>
      </c>
      <c r="V121" s="37">
        <f t="shared" si="114"/>
        <v>5</v>
      </c>
      <c r="W121" s="37">
        <f t="shared" si="114"/>
        <v>2</v>
      </c>
      <c r="X121" s="19">
        <f t="shared" si="114"/>
        <v>22</v>
      </c>
      <c r="Y121" s="18">
        <f t="shared" si="114"/>
        <v>32</v>
      </c>
      <c r="Z121" s="37">
        <f t="shared" si="114"/>
        <v>51</v>
      </c>
      <c r="AA121" s="19">
        <f t="shared" si="114"/>
        <v>119</v>
      </c>
      <c r="AB121" s="65">
        <f t="shared" si="115"/>
        <v>237</v>
      </c>
      <c r="AC121" s="70">
        <f>SUM((T114*T121)+(U114*U121)+(V114*V121)+(W114*W121)+(X114*X121)+(Y114*Y121)+(Z114*Z121)+(AA114*AA121))/(T121+U121+V121+W121+X121+Y121+Z121+AA121)</f>
        <v>3.521551724137931</v>
      </c>
      <c r="AD121" s="67">
        <f t="shared" si="122"/>
        <v>88.03879310344827</v>
      </c>
      <c r="AE121" s="270"/>
      <c r="AF121" s="99" t="s">
        <v>23</v>
      </c>
      <c r="AG121" s="18">
        <f t="shared" si="116"/>
        <v>1</v>
      </c>
      <c r="AH121" s="19">
        <f t="shared" si="116"/>
        <v>0</v>
      </c>
      <c r="AI121" s="18">
        <f t="shared" si="116"/>
        <v>0</v>
      </c>
      <c r="AJ121" s="37">
        <f t="shared" si="116"/>
        <v>7</v>
      </c>
      <c r="AK121" s="37">
        <f t="shared" si="116"/>
        <v>9</v>
      </c>
      <c r="AL121" s="19">
        <f t="shared" si="116"/>
        <v>10</v>
      </c>
      <c r="AM121" s="18">
        <f t="shared" si="116"/>
        <v>14</v>
      </c>
      <c r="AN121" s="37">
        <f t="shared" si="116"/>
        <v>11</v>
      </c>
      <c r="AO121" s="19">
        <f t="shared" si="116"/>
        <v>180</v>
      </c>
      <c r="AP121" s="65">
        <f t="shared" si="117"/>
        <v>232</v>
      </c>
      <c r="AQ121" s="70">
        <f>SUM((AH114*AH121)+(AI114*AI121)+(AJ114*AJ121)+(AK114*AK121)+(AL114*AL121)+(AM114*AM121)+(AN114*AN121)+(AO114*AO121))/(AH121+AI121+AJ121+AK121+AL121+AM121+AN121+AO121)</f>
        <v>3.6969696969696968</v>
      </c>
      <c r="AR121" s="67">
        <f t="shared" si="118"/>
        <v>92.424242424242422</v>
      </c>
      <c r="AT121" s="270"/>
      <c r="AU121" s="62" t="s">
        <v>23</v>
      </c>
      <c r="AV121" s="18">
        <f t="shared" si="119"/>
        <v>6</v>
      </c>
      <c r="AW121" s="19">
        <f t="shared" si="119"/>
        <v>1</v>
      </c>
      <c r="AX121" s="18">
        <f t="shared" si="119"/>
        <v>0</v>
      </c>
      <c r="AY121" s="37">
        <f t="shared" si="119"/>
        <v>12</v>
      </c>
      <c r="AZ121" s="37">
        <f t="shared" si="119"/>
        <v>11</v>
      </c>
      <c r="BA121" s="19">
        <f t="shared" si="119"/>
        <v>32</v>
      </c>
      <c r="BB121" s="18">
        <f t="shared" si="119"/>
        <v>46</v>
      </c>
      <c r="BC121" s="37">
        <f t="shared" si="119"/>
        <v>62</v>
      </c>
      <c r="BD121" s="19">
        <f t="shared" si="119"/>
        <v>299</v>
      </c>
      <c r="BE121" s="65">
        <f t="shared" si="120"/>
        <v>469</v>
      </c>
      <c r="BF121" s="70">
        <f>SUM((AW114*AW121)+(AX114*AX121)+(AY114*AY121)+(AZ114*AZ121)+(BA114*BA121)+(BB114*BB121)+(BC114*BC121)+(BD114*BD121))/(AW121+AX121+AY121+AZ121+BA121+BB121+BC121+BD121)</f>
        <v>3.609071274298056</v>
      </c>
      <c r="BG121" s="67">
        <f t="shared" si="121"/>
        <v>90.2267818574514</v>
      </c>
    </row>
    <row r="122" spans="2:59" ht="21.75" customHeight="1" thickBot="1" x14ac:dyDescent="0.25">
      <c r="B122" s="251" t="s">
        <v>45</v>
      </c>
      <c r="C122" s="253" t="s">
        <v>46</v>
      </c>
      <c r="D122" s="255" t="s">
        <v>70</v>
      </c>
      <c r="E122" s="256"/>
      <c r="F122" s="256"/>
      <c r="G122" s="256"/>
      <c r="H122" s="256"/>
      <c r="I122" s="256"/>
      <c r="J122" s="256"/>
      <c r="K122" s="256"/>
      <c r="L122" s="257"/>
      <c r="M122" s="258" t="s">
        <v>63</v>
      </c>
      <c r="N122" s="260" t="s">
        <v>64</v>
      </c>
      <c r="O122" s="262" t="s">
        <v>47</v>
      </c>
      <c r="P122" s="264" t="s">
        <v>30</v>
      </c>
      <c r="Q122" s="270"/>
      <c r="R122" s="104" t="s">
        <v>11</v>
      </c>
      <c r="S122" s="87">
        <f t="shared" si="114"/>
        <v>15</v>
      </c>
      <c r="T122" s="88">
        <f t="shared" si="114"/>
        <v>9</v>
      </c>
      <c r="U122" s="87">
        <f t="shared" si="114"/>
        <v>33</v>
      </c>
      <c r="V122" s="89">
        <f t="shared" si="114"/>
        <v>14</v>
      </c>
      <c r="W122" s="89">
        <f t="shared" si="114"/>
        <v>39</v>
      </c>
      <c r="X122" s="88">
        <f t="shared" si="114"/>
        <v>50</v>
      </c>
      <c r="Y122" s="87">
        <f t="shared" si="114"/>
        <v>84</v>
      </c>
      <c r="Z122" s="89">
        <f t="shared" si="114"/>
        <v>81</v>
      </c>
      <c r="AA122" s="88">
        <f t="shared" si="114"/>
        <v>34</v>
      </c>
      <c r="AB122" s="91">
        <f t="shared" si="115"/>
        <v>359</v>
      </c>
      <c r="AC122" s="93">
        <f>SUM((T114*T122)+(U114*U122)+(V114*V122)+(W114*W122)+(X114*X122)+(Y114*Y122)+(Z114*Z122)+(AA114*AA122))/(T122+U122+V122+W122+X122+Y122+Z122+AA122)</f>
        <v>2.6991279069767442</v>
      </c>
      <c r="AD122" s="71">
        <f t="shared" si="122"/>
        <v>67.47819767441861</v>
      </c>
      <c r="AE122" s="270"/>
      <c r="AF122" s="99" t="s">
        <v>11</v>
      </c>
      <c r="AG122" s="87">
        <f t="shared" si="116"/>
        <v>1</v>
      </c>
      <c r="AH122" s="88">
        <f t="shared" si="116"/>
        <v>4</v>
      </c>
      <c r="AI122" s="87">
        <f t="shared" si="116"/>
        <v>39</v>
      </c>
      <c r="AJ122" s="89">
        <f t="shared" si="116"/>
        <v>19</v>
      </c>
      <c r="AK122" s="89">
        <f t="shared" si="116"/>
        <v>27</v>
      </c>
      <c r="AL122" s="88">
        <f t="shared" si="116"/>
        <v>42</v>
      </c>
      <c r="AM122" s="87">
        <f t="shared" si="116"/>
        <v>89</v>
      </c>
      <c r="AN122" s="89">
        <f t="shared" si="116"/>
        <v>70</v>
      </c>
      <c r="AO122" s="88">
        <f t="shared" si="116"/>
        <v>50</v>
      </c>
      <c r="AP122" s="91">
        <f t="shared" si="117"/>
        <v>341</v>
      </c>
      <c r="AQ122" s="93">
        <f>SUM((AH114*AH122)+(AI114*AI122)+(AJ114*AJ122)+(AK114*AK122)+(AL114*AL122)+(AM114*AM122)+(AN114*AN122)+(AO114*AO122))/(AH122+AI122+AJ122+AK122+AL122+AM122+AN122+AO122)</f>
        <v>2.7602941176470588</v>
      </c>
      <c r="AR122" s="71">
        <f t="shared" si="118"/>
        <v>69.007352941176464</v>
      </c>
      <c r="AT122" s="270"/>
      <c r="AU122" s="62" t="s">
        <v>11</v>
      </c>
      <c r="AV122" s="87">
        <f t="shared" si="119"/>
        <v>16</v>
      </c>
      <c r="AW122" s="88">
        <f t="shared" si="119"/>
        <v>13</v>
      </c>
      <c r="AX122" s="87">
        <f t="shared" si="119"/>
        <v>72</v>
      </c>
      <c r="AY122" s="89">
        <f t="shared" si="119"/>
        <v>33</v>
      </c>
      <c r="AZ122" s="89">
        <f t="shared" si="119"/>
        <v>66</v>
      </c>
      <c r="BA122" s="88">
        <f t="shared" si="119"/>
        <v>92</v>
      </c>
      <c r="BB122" s="87">
        <f t="shared" si="119"/>
        <v>173</v>
      </c>
      <c r="BC122" s="89">
        <f t="shared" si="119"/>
        <v>151</v>
      </c>
      <c r="BD122" s="88">
        <f t="shared" si="119"/>
        <v>84</v>
      </c>
      <c r="BE122" s="91">
        <f t="shared" si="120"/>
        <v>700</v>
      </c>
      <c r="BF122" s="93">
        <f>SUM((AW114*AW122)+(AX114*AX122)+(AY114*AY122)+(AZ114*AZ122)+(BA114*BA122)+(BB114*BB122)+(BC114*BC122)+(BD114*BD122))/(AW122+AX122+AY122+AZ122+BA122+BB122+BC122+BD122)</f>
        <v>2.7295321637426899</v>
      </c>
      <c r="BG122" s="71">
        <f t="shared" si="121"/>
        <v>68.238304093567251</v>
      </c>
    </row>
    <row r="123" spans="2:59" ht="21" x14ac:dyDescent="0.2">
      <c r="B123" s="252"/>
      <c r="C123" s="254"/>
      <c r="D123" s="113" t="s">
        <v>9</v>
      </c>
      <c r="E123" s="179">
        <v>0</v>
      </c>
      <c r="F123" s="179">
        <v>1</v>
      </c>
      <c r="G123" s="179">
        <v>1.5</v>
      </c>
      <c r="H123" s="179">
        <v>2</v>
      </c>
      <c r="I123" s="179">
        <v>2.5</v>
      </c>
      <c r="J123" s="179">
        <v>3</v>
      </c>
      <c r="K123" s="179">
        <v>3.5</v>
      </c>
      <c r="L123" s="179">
        <v>4</v>
      </c>
      <c r="M123" s="259"/>
      <c r="N123" s="261"/>
      <c r="O123" s="263"/>
      <c r="P123" s="265"/>
      <c r="Q123" s="270"/>
      <c r="R123" s="407" t="s">
        <v>6</v>
      </c>
      <c r="S123" s="20">
        <f t="shared" ref="S123:AB123" si="124">SUM(S115:S122)</f>
        <v>69</v>
      </c>
      <c r="T123" s="21">
        <f t="shared" si="124"/>
        <v>23</v>
      </c>
      <c r="U123" s="20">
        <f t="shared" si="124"/>
        <v>163</v>
      </c>
      <c r="V123" s="22">
        <f t="shared" si="124"/>
        <v>92</v>
      </c>
      <c r="W123" s="22">
        <f t="shared" si="124"/>
        <v>197</v>
      </c>
      <c r="X123" s="21">
        <f t="shared" si="124"/>
        <v>271</v>
      </c>
      <c r="Y123" s="20">
        <f t="shared" si="124"/>
        <v>387</v>
      </c>
      <c r="Z123" s="22">
        <f t="shared" si="124"/>
        <v>355</v>
      </c>
      <c r="AA123" s="21">
        <f t="shared" si="124"/>
        <v>847</v>
      </c>
      <c r="AB123" s="380">
        <f t="shared" si="124"/>
        <v>2404</v>
      </c>
      <c r="AC123" s="341">
        <f>SUM((T114*T123)+(U114*U123)+(V114*V123)+(W114*W123)+(X114*X123)+(Y114*Y123)+(Z114*Z123)+(AA114*AA123))/(T123+U123+V123+W123+X123+Y123+Z123+AA123)</f>
        <v>3.0680942184154176</v>
      </c>
      <c r="AD123" s="392">
        <f>SUM(AC123/4*100)</f>
        <v>76.702355460385434</v>
      </c>
      <c r="AE123" s="270"/>
      <c r="AF123" s="272" t="s">
        <v>6</v>
      </c>
      <c r="AG123" s="20">
        <f t="shared" ref="AG123:AO123" si="125">SUM(AG115:AG122)</f>
        <v>11</v>
      </c>
      <c r="AH123" s="21">
        <f t="shared" si="125"/>
        <v>9</v>
      </c>
      <c r="AI123" s="20">
        <f t="shared" si="125"/>
        <v>158</v>
      </c>
      <c r="AJ123" s="22">
        <f t="shared" si="125"/>
        <v>124</v>
      </c>
      <c r="AK123" s="22">
        <f t="shared" si="125"/>
        <v>225</v>
      </c>
      <c r="AL123" s="21">
        <f t="shared" si="125"/>
        <v>247</v>
      </c>
      <c r="AM123" s="20">
        <f t="shared" si="125"/>
        <v>276</v>
      </c>
      <c r="AN123" s="22">
        <f t="shared" si="125"/>
        <v>258</v>
      </c>
      <c r="AO123" s="21">
        <f t="shared" si="125"/>
        <v>866</v>
      </c>
      <c r="AP123" s="380">
        <f>SUM(AP115:AP122)</f>
        <v>2174</v>
      </c>
      <c r="AQ123" s="341">
        <f>SUM((AH114*AH123)+(AI114*AI123)+(AJ114*AJ123)+(AK114*AK123)+(AL114*AL123)+(AM114*AM123)+(AN114*AN123)+(AO114*AO123))/(AH123+AI123+AJ123+AK123+AL123+AM123+AN123+AO123)</f>
        <v>3.0543226999537678</v>
      </c>
      <c r="AR123" s="392">
        <f>SUM(AQ123/4*100)</f>
        <v>76.358067498844193</v>
      </c>
      <c r="AT123" s="270"/>
      <c r="AU123" s="272" t="s">
        <v>6</v>
      </c>
      <c r="AV123" s="20">
        <f t="shared" ref="AV123:BE123" si="126">SUM(AV115:AV122)</f>
        <v>80</v>
      </c>
      <c r="AW123" s="21">
        <f t="shared" si="126"/>
        <v>32</v>
      </c>
      <c r="AX123" s="20">
        <f t="shared" si="126"/>
        <v>321</v>
      </c>
      <c r="AY123" s="22">
        <f t="shared" si="126"/>
        <v>216</v>
      </c>
      <c r="AZ123" s="22">
        <f t="shared" si="126"/>
        <v>422</v>
      </c>
      <c r="BA123" s="21">
        <f t="shared" si="126"/>
        <v>518</v>
      </c>
      <c r="BB123" s="20">
        <f t="shared" si="126"/>
        <v>663</v>
      </c>
      <c r="BC123" s="22">
        <f t="shared" si="126"/>
        <v>613</v>
      </c>
      <c r="BD123" s="21">
        <f t="shared" si="126"/>
        <v>1713</v>
      </c>
      <c r="BE123" s="380">
        <f t="shared" si="126"/>
        <v>4578</v>
      </c>
      <c r="BF123" s="341">
        <f>SUM((AW114*AW123)+(AX114*AX123)+(AY114*AY123)+(AZ114*AZ123)+(BA114*BA123)+(BB114*BB123)+(BC114*BC123)+(BD114*BD123))/(AW123+AX123+AY123+AZ123+BA123+BB123+BC123+BD123)</f>
        <v>3.0614717652289904</v>
      </c>
      <c r="BG123" s="392">
        <f>SUM(BF123/4*100)</f>
        <v>76.536794130724758</v>
      </c>
    </row>
    <row r="124" spans="2:59" ht="21" x14ac:dyDescent="0.2">
      <c r="B124" s="115" t="s">
        <v>73</v>
      </c>
      <c r="C124" s="179">
        <f t="shared" ref="C124:C131" si="127">SUM(D124:L124)</f>
        <v>211</v>
      </c>
      <c r="D124" s="135">
        <v>1</v>
      </c>
      <c r="E124" s="135">
        <v>0</v>
      </c>
      <c r="F124" s="135">
        <v>33</v>
      </c>
      <c r="G124" s="135">
        <v>29</v>
      </c>
      <c r="H124" s="135">
        <v>47</v>
      </c>
      <c r="I124" s="135">
        <v>48</v>
      </c>
      <c r="J124" s="135">
        <v>26</v>
      </c>
      <c r="K124" s="135">
        <v>16</v>
      </c>
      <c r="L124" s="135">
        <v>11</v>
      </c>
      <c r="M124" s="140">
        <f t="shared" ref="M124:M131" si="128">SUM(J124+K124+L124)</f>
        <v>53</v>
      </c>
      <c r="N124" s="192">
        <f>SUM(M124/(E124+F124+G124+H124+I124+J124+K124+L124)*100)</f>
        <v>25.238095238095237</v>
      </c>
      <c r="O124" s="194">
        <f>SUM((E123*E124)+(F123*F124)+(G123*G124)+(H123*H124)+(I123*I124)+(J123*J124)+(K123*K124)+(L123*L124))/(E124+F124+G124+H124+I124+J124+K124+L124)</f>
        <v>2.230952380952381</v>
      </c>
      <c r="P124" s="139">
        <f>SUM(O124/4*100)</f>
        <v>55.773809523809526</v>
      </c>
      <c r="Q124" s="270"/>
      <c r="R124" s="400"/>
      <c r="S124" s="277">
        <f>SUM(S123+T123)</f>
        <v>92</v>
      </c>
      <c r="T124" s="279"/>
      <c r="U124" s="277">
        <f>SUM(U123+V123+W123+X123)</f>
        <v>723</v>
      </c>
      <c r="V124" s="278"/>
      <c r="W124" s="278"/>
      <c r="X124" s="279"/>
      <c r="Y124" s="277">
        <f>SUM(Y123+Z123+AA123)</f>
        <v>1589</v>
      </c>
      <c r="Z124" s="278"/>
      <c r="AA124" s="279"/>
      <c r="AB124" s="381"/>
      <c r="AC124" s="343"/>
      <c r="AD124" s="384"/>
      <c r="AE124" s="270"/>
      <c r="AF124" s="273"/>
      <c r="AG124" s="277">
        <f>SUM(AG123+AH123)</f>
        <v>20</v>
      </c>
      <c r="AH124" s="279"/>
      <c r="AI124" s="277">
        <f>SUM(AI123+AJ123+AK123+AL123)</f>
        <v>754</v>
      </c>
      <c r="AJ124" s="278"/>
      <c r="AK124" s="278"/>
      <c r="AL124" s="279"/>
      <c r="AM124" s="277">
        <f>SUM(AM123+AN123+AO123)</f>
        <v>1400</v>
      </c>
      <c r="AN124" s="278"/>
      <c r="AO124" s="279"/>
      <c r="AP124" s="381"/>
      <c r="AQ124" s="343"/>
      <c r="AR124" s="384"/>
      <c r="AT124" s="270"/>
      <c r="AU124" s="273"/>
      <c r="AV124" s="277">
        <f>SUM(AV123+AW123)</f>
        <v>112</v>
      </c>
      <c r="AW124" s="279"/>
      <c r="AX124" s="277">
        <f>SUM(AX123+AY123+AZ123+BA123)</f>
        <v>1477</v>
      </c>
      <c r="AY124" s="278"/>
      <c r="AZ124" s="278"/>
      <c r="BA124" s="279"/>
      <c r="BB124" s="277">
        <f>SUM(BB123+BC123+BD123)</f>
        <v>2989</v>
      </c>
      <c r="BC124" s="278"/>
      <c r="BD124" s="279"/>
      <c r="BE124" s="381"/>
      <c r="BF124" s="343"/>
      <c r="BG124" s="384"/>
    </row>
    <row r="125" spans="2:59" ht="21.75" customHeight="1" x14ac:dyDescent="0.2">
      <c r="B125" s="115" t="s">
        <v>74</v>
      </c>
      <c r="C125" s="179">
        <f t="shared" si="127"/>
        <v>242</v>
      </c>
      <c r="D125" s="135">
        <v>0</v>
      </c>
      <c r="E125" s="135">
        <v>2</v>
      </c>
      <c r="F125" s="135">
        <v>26</v>
      </c>
      <c r="G125" s="135">
        <v>15</v>
      </c>
      <c r="H125" s="135">
        <v>58</v>
      </c>
      <c r="I125" s="135">
        <v>53</v>
      </c>
      <c r="J125" s="135">
        <v>56</v>
      </c>
      <c r="K125" s="135">
        <v>18</v>
      </c>
      <c r="L125" s="135">
        <v>14</v>
      </c>
      <c r="M125" s="140">
        <f t="shared" si="128"/>
        <v>88</v>
      </c>
      <c r="N125" s="192">
        <f t="shared" ref="N125:N131" si="129">SUM(M125/(E125+F125+G125+H125+I125+J125+K125+L125)*100)</f>
        <v>36.363636363636367</v>
      </c>
      <c r="O125" s="194">
        <f>SUM((E123*E125)+(F123*F125)+(G123*G125)+(H123*H125)+(I123*I125)+(J123*J125)+(K123*K125)+(L123*L125))/(E125+F125+G125+H125+I125+J125+K125+L125)</f>
        <v>2.4132231404958677</v>
      </c>
      <c r="P125" s="139">
        <f t="shared" ref="P125:P131" si="130">SUM(O125/4*100)</f>
        <v>60.330578512396691</v>
      </c>
      <c r="Q125" s="270"/>
      <c r="R125" s="106" t="s">
        <v>7</v>
      </c>
      <c r="S125" s="48">
        <f>SUM(S123/((AB123)-(S123)))</f>
        <v>2.955032119914347E-2</v>
      </c>
      <c r="T125" s="49">
        <f>SUM(T123/((AB123)-(S123)))</f>
        <v>9.8501070663811561E-3</v>
      </c>
      <c r="U125" s="48">
        <f>SUM(U123/((AB123)-(S123)))</f>
        <v>6.9807280513918629E-2</v>
      </c>
      <c r="V125" s="38">
        <f>SUM(V123/((AB123)-(S123)))</f>
        <v>3.9400428265524624E-2</v>
      </c>
      <c r="W125" s="38">
        <f>SUM(W123/((AB123)-(S123)))</f>
        <v>8.4368308351177729E-2</v>
      </c>
      <c r="X125" s="49">
        <f>SUM(X123/((AB123)-(S123)))</f>
        <v>0.11605995717344754</v>
      </c>
      <c r="Y125" s="48">
        <f>SUM(Y123/((AB123)-(S123)))</f>
        <v>0.16573875802997859</v>
      </c>
      <c r="Z125" s="38">
        <f>SUM(Z123/((AB123)-(S123)))</f>
        <v>0.15203426124197003</v>
      </c>
      <c r="AA125" s="49">
        <f>SUM(AA123/((AB123)-(S123)))</f>
        <v>0.36274089935760173</v>
      </c>
      <c r="AB125" s="282">
        <f>SUM(T126+U126+Y126)</f>
        <v>1</v>
      </c>
      <c r="AC125" s="343" t="e">
        <f>SUM((#REF!*T125)+(#REF!*U125)+(#REF!*V125)+(#REF!*W125)+(#REF!*X125)+(#REF!*Y125)+(#REF!*Z125)+(#REF!*AA125))/(T125+U125+V125+W125+X125+Y125+Z125+AA125)</f>
        <v>#REF!</v>
      </c>
      <c r="AD125" s="384"/>
      <c r="AE125" s="270"/>
      <c r="AF125" s="43" t="s">
        <v>7</v>
      </c>
      <c r="AG125" s="48">
        <f>SUM(AG123/((AP123)-(AG123)))</f>
        <v>5.0855293573740176E-3</v>
      </c>
      <c r="AH125" s="49">
        <f>SUM(AH123/((AP123)-(AG123)))</f>
        <v>4.160887656033287E-3</v>
      </c>
      <c r="AI125" s="48">
        <f>SUM(AI123/((AP123)-(AG123)))</f>
        <v>7.3046694405917711E-2</v>
      </c>
      <c r="AJ125" s="38">
        <f>SUM(AJ123/((AP123)-(AG123)))</f>
        <v>5.7327785483125289E-2</v>
      </c>
      <c r="AK125" s="38">
        <f>SUM(AK123/((AP123)-(AG123)))</f>
        <v>0.10402219140083217</v>
      </c>
      <c r="AL125" s="49">
        <f>SUM(AL123/((AP123)-(AG123)))</f>
        <v>0.11419325011558021</v>
      </c>
      <c r="AM125" s="48">
        <f>SUM(AM123/((AP123)-(AG123)))</f>
        <v>0.1276005547850208</v>
      </c>
      <c r="AN125" s="38">
        <f>SUM(AN123/((AP123)-(AG123)))</f>
        <v>0.11927877947295423</v>
      </c>
      <c r="AO125" s="49">
        <f>SUM(AO123/((AP123)-(AG123)))</f>
        <v>0.40036985668053632</v>
      </c>
      <c r="AP125" s="282">
        <f>SUM(AH126+AI126+AM126)</f>
        <v>1</v>
      </c>
      <c r="AQ125" s="343" t="e">
        <f>SUM((#REF!*AH125)+(#REF!*AI125)+(#REF!*AJ125)+(#REF!*AK125)+(#REF!*AL125)+(#REF!*AM125)+(#REF!*AN125)+(#REF!*AO125))/(AH125+AI125+AJ125+AK125+AL125+AM125+AN125+AO125)</f>
        <v>#REF!</v>
      </c>
      <c r="AR125" s="384"/>
      <c r="AT125" s="270"/>
      <c r="AU125" s="43" t="s">
        <v>7</v>
      </c>
      <c r="AV125" s="48">
        <f>SUM(AV123/((BE123)-(AV123)))</f>
        <v>1.7785682525566917E-2</v>
      </c>
      <c r="AW125" s="49">
        <f>SUM(AW123/((BE123)-(AV123)))</f>
        <v>7.1142730102267673E-3</v>
      </c>
      <c r="AX125" s="48">
        <f>SUM(AX123/((BE123)-(AV123)))</f>
        <v>7.136505113383726E-2</v>
      </c>
      <c r="AY125" s="38">
        <f>SUM(AY123/((BE123)-(AV123)))</f>
        <v>4.8021342819030678E-2</v>
      </c>
      <c r="AZ125" s="38">
        <f>SUM(AZ123/((BE123)-(AV123)))</f>
        <v>9.3819475322365495E-2</v>
      </c>
      <c r="BA125" s="49">
        <f>SUM(BA123/((BE123)-(AV123)))</f>
        <v>0.1151622943530458</v>
      </c>
      <c r="BB125" s="48">
        <f>SUM(BB123/((BE123)-(AV123)))</f>
        <v>0.14739884393063585</v>
      </c>
      <c r="BC125" s="38">
        <f>SUM(BC123/((BE123)-(AV123)))</f>
        <v>0.13628279235215651</v>
      </c>
      <c r="BD125" s="49">
        <f>SUM(BD123/((BE123)-(AV123)))</f>
        <v>0.38083592707870162</v>
      </c>
      <c r="BE125" s="282">
        <f>SUM(AW126+AX126+BB126)</f>
        <v>1</v>
      </c>
      <c r="BF125" s="343" t="e">
        <f>SUM((#REF!*AW125)+(#REF!*AX125)+(#REF!*AY125)+(#REF!*AZ125)+(#REF!*BA125)+(#REF!*BB125)+(#REF!*BC125)+(#REF!*BD125))/(AW125+AX125+AY125+AZ125+BA125+BB125+BC125+BD125)</f>
        <v>#REF!</v>
      </c>
      <c r="BG125" s="384"/>
    </row>
    <row r="126" spans="2:59" ht="21.75" customHeight="1" thickBot="1" x14ac:dyDescent="0.25">
      <c r="B126" s="115" t="s">
        <v>75</v>
      </c>
      <c r="C126" s="179">
        <f t="shared" si="127"/>
        <v>333</v>
      </c>
      <c r="D126" s="135">
        <v>3</v>
      </c>
      <c r="E126" s="135">
        <v>2</v>
      </c>
      <c r="F126" s="135">
        <v>44</v>
      </c>
      <c r="G126" s="135">
        <v>39</v>
      </c>
      <c r="H126" s="135">
        <v>55</v>
      </c>
      <c r="I126" s="135">
        <v>40</v>
      </c>
      <c r="J126" s="135">
        <v>45</v>
      </c>
      <c r="K126" s="135">
        <v>45</v>
      </c>
      <c r="L126" s="135">
        <v>60</v>
      </c>
      <c r="M126" s="140">
        <f t="shared" si="128"/>
        <v>150</v>
      </c>
      <c r="N126" s="192">
        <f t="shared" si="129"/>
        <v>45.454545454545453</v>
      </c>
      <c r="O126" s="194">
        <f>SUM((E123*E126)+(F123*F126)+(G123*G126)+(H123*H126)+(I123*I126)+(J123*J126)+(K123*K126)+(L123*L126))/(E126+F126+G126+H126+I126+J126+K126+L126)</f>
        <v>2.5606060606060606</v>
      </c>
      <c r="P126" s="139">
        <f t="shared" si="130"/>
        <v>64.015151515151516</v>
      </c>
      <c r="Q126" s="271"/>
      <c r="R126" s="121" t="s">
        <v>10</v>
      </c>
      <c r="S126" s="151">
        <f>SUM(S125)</f>
        <v>2.955032119914347E-2</v>
      </c>
      <c r="T126" s="153">
        <f>SUM(T125)</f>
        <v>9.8501070663811561E-3</v>
      </c>
      <c r="U126" s="284">
        <f>SUM(U125:X125)</f>
        <v>0.30963597430406853</v>
      </c>
      <c r="V126" s="285"/>
      <c r="W126" s="285"/>
      <c r="X126" s="286"/>
      <c r="Y126" s="284">
        <f>SUM(Y125:AA125)</f>
        <v>0.68051391862955035</v>
      </c>
      <c r="Z126" s="285"/>
      <c r="AA126" s="286"/>
      <c r="AB126" s="283"/>
      <c r="AC126" s="344" t="e">
        <f>SUM((#REF!*T126)+(#REF!*U126)+(#REF!*V126)+(#REF!*W126)+(#REF!*X126)+(#REF!*Y126)+(#REF!*Z126)+(#REF!*AA126))/(T126+U126+V126+W126+X126+Y126+Z126+AA126)</f>
        <v>#REF!</v>
      </c>
      <c r="AD126" s="393"/>
      <c r="AE126" s="271"/>
      <c r="AF126" s="44" t="s">
        <v>10</v>
      </c>
      <c r="AG126" s="151">
        <f>SUM(AG125)</f>
        <v>5.0855293573740176E-3</v>
      </c>
      <c r="AH126" s="153">
        <f>SUM(AH125)</f>
        <v>4.160887656033287E-3</v>
      </c>
      <c r="AI126" s="284">
        <f>SUM(AI125:AL125)</f>
        <v>0.34858992140545542</v>
      </c>
      <c r="AJ126" s="285"/>
      <c r="AK126" s="285"/>
      <c r="AL126" s="286"/>
      <c r="AM126" s="284">
        <f>SUM(AM125:AO125)</f>
        <v>0.64724919093851141</v>
      </c>
      <c r="AN126" s="285"/>
      <c r="AO126" s="286"/>
      <c r="AP126" s="283"/>
      <c r="AQ126" s="344" t="e">
        <f>SUM((#REF!*AH126)+(#REF!*AI126)+(#REF!*AJ126)+(#REF!*AK126)+(#REF!*AL126)+(#REF!*AM126)+(#REF!*AN126)+(#REF!*AO126))/(AH126+AI126+AJ126+AK126+AL126+AM126+AN126+AO126)</f>
        <v>#REF!</v>
      </c>
      <c r="AR126" s="393"/>
      <c r="AT126" s="271"/>
      <c r="AU126" s="44" t="s">
        <v>10</v>
      </c>
      <c r="AV126" s="151">
        <f>SUM(AV125)</f>
        <v>1.7785682525566917E-2</v>
      </c>
      <c r="AW126" s="153">
        <f>SUM(AW125)</f>
        <v>7.1142730102267673E-3</v>
      </c>
      <c r="AX126" s="284">
        <f>SUM(AX125:BA125)</f>
        <v>0.32836816362827925</v>
      </c>
      <c r="AY126" s="285"/>
      <c r="AZ126" s="285"/>
      <c r="BA126" s="286"/>
      <c r="BB126" s="284">
        <f>SUM(BB125:BD125)</f>
        <v>0.66451756336149392</v>
      </c>
      <c r="BC126" s="285"/>
      <c r="BD126" s="286"/>
      <c r="BE126" s="283"/>
      <c r="BF126" s="344" t="e">
        <f>SUM((#REF!*AW126)+(#REF!*AX126)+(#REF!*AY126)+(#REF!*AZ126)+(#REF!*BA126)+(#REF!*BB126)+(#REF!*BC126)+(#REF!*BD126))/(AW126+AX126+AY126+AZ126+BA126+BB126+BC126+BD126)</f>
        <v>#REF!</v>
      </c>
      <c r="BG126" s="393"/>
    </row>
    <row r="127" spans="2:59" ht="21.75" customHeight="1" x14ac:dyDescent="0.2">
      <c r="B127" s="115" t="s">
        <v>76</v>
      </c>
      <c r="C127" s="179">
        <f t="shared" si="127"/>
        <v>362</v>
      </c>
      <c r="D127" s="135">
        <v>1</v>
      </c>
      <c r="E127" s="135">
        <v>0</v>
      </c>
      <c r="F127" s="135">
        <v>7</v>
      </c>
      <c r="G127" s="135">
        <v>7</v>
      </c>
      <c r="H127" s="135">
        <v>22</v>
      </c>
      <c r="I127" s="135">
        <v>14</v>
      </c>
      <c r="J127" s="135">
        <v>26</v>
      </c>
      <c r="K127" s="135">
        <v>17</v>
      </c>
      <c r="L127" s="135">
        <v>268</v>
      </c>
      <c r="M127" s="140">
        <f t="shared" si="128"/>
        <v>311</v>
      </c>
      <c r="N127" s="192">
        <f t="shared" si="129"/>
        <v>86.149584487534625</v>
      </c>
      <c r="O127" s="194">
        <f>SUM((E123*E127)+(F123*F127)+(G123*G127)+(H123*H127)+(I123*I127)+(J123*J127)+(K123*K127)+(L123*L127))/(E127+F127+G127+H127+I127+J127+K127+L127)</f>
        <v>3.6177285318559558</v>
      </c>
      <c r="P127" s="139">
        <f t="shared" si="130"/>
        <v>90.443213296398895</v>
      </c>
      <c r="Q127" s="73"/>
      <c r="R127" s="123"/>
      <c r="S127" s="39"/>
      <c r="T127" s="39"/>
      <c r="U127" s="39"/>
      <c r="V127" s="39"/>
      <c r="W127" s="39"/>
      <c r="X127" s="39"/>
      <c r="Y127" s="39"/>
      <c r="Z127" s="39"/>
      <c r="AA127" s="39"/>
      <c r="AB127" s="111"/>
      <c r="AC127" s="40"/>
      <c r="AD127" s="112"/>
      <c r="AE127" s="73"/>
      <c r="AF127" s="110"/>
      <c r="AG127" s="39"/>
      <c r="AH127" s="39"/>
      <c r="AI127" s="39"/>
      <c r="AJ127" s="39"/>
      <c r="AK127" s="39"/>
      <c r="AL127" s="39"/>
      <c r="AM127" s="39"/>
      <c r="AN127" s="39"/>
      <c r="AO127" s="39"/>
      <c r="AP127" s="111"/>
      <c r="AQ127" s="40"/>
      <c r="AR127" s="112"/>
      <c r="AT127" s="73"/>
      <c r="AU127" s="110"/>
      <c r="AV127" s="39"/>
      <c r="AW127" s="39"/>
      <c r="AX127" s="39"/>
      <c r="AY127" s="39"/>
      <c r="AZ127" s="39"/>
      <c r="BA127" s="39"/>
      <c r="BB127" s="39"/>
      <c r="BC127" s="39"/>
      <c r="BD127" s="39"/>
      <c r="BE127" s="111"/>
      <c r="BF127" s="40"/>
      <c r="BG127" s="112"/>
    </row>
    <row r="128" spans="2:59" ht="21.75" customHeight="1" x14ac:dyDescent="0.2">
      <c r="B128" s="116" t="s">
        <v>77</v>
      </c>
      <c r="C128" s="179">
        <f t="shared" si="127"/>
        <v>242</v>
      </c>
      <c r="D128" s="135">
        <v>2</v>
      </c>
      <c r="E128" s="135">
        <v>0</v>
      </c>
      <c r="F128" s="135">
        <v>0</v>
      </c>
      <c r="G128" s="135">
        <v>0</v>
      </c>
      <c r="H128" s="135">
        <v>0</v>
      </c>
      <c r="I128" s="135">
        <v>5</v>
      </c>
      <c r="J128" s="135">
        <v>10</v>
      </c>
      <c r="K128" s="135">
        <v>20</v>
      </c>
      <c r="L128" s="135">
        <v>205</v>
      </c>
      <c r="M128" s="140">
        <f t="shared" si="128"/>
        <v>235</v>
      </c>
      <c r="N128" s="192">
        <f t="shared" si="129"/>
        <v>97.916666666666657</v>
      </c>
      <c r="O128" s="194">
        <f>SUM((E123*E128)+(F123*F128)+(G123*G128)+(H123*H128)+(I123*I128)+(J123*J128)+(K123*K128)+(L123*L128))/(E128+F128+G128+H128+I128+J128+K128+L128)</f>
        <v>3.8854166666666665</v>
      </c>
      <c r="P128" s="139">
        <f t="shared" si="130"/>
        <v>97.135416666666657</v>
      </c>
      <c r="Q128" s="73"/>
      <c r="R128" s="123"/>
      <c r="S128" s="39"/>
      <c r="T128" s="39"/>
      <c r="U128" s="39"/>
      <c r="V128" s="39"/>
      <c r="W128" s="39"/>
      <c r="X128" s="39"/>
      <c r="Y128" s="39"/>
      <c r="Z128" s="39"/>
      <c r="AA128" s="39"/>
      <c r="AB128" s="111"/>
      <c r="AC128" s="40"/>
      <c r="AD128" s="112"/>
      <c r="AE128" s="73"/>
      <c r="AF128" s="110"/>
      <c r="AG128" s="39"/>
      <c r="AH128" s="39"/>
      <c r="AI128" s="39"/>
      <c r="AJ128" s="39"/>
      <c r="AK128" s="39"/>
      <c r="AL128" s="39"/>
      <c r="AM128" s="39"/>
      <c r="AN128" s="39"/>
      <c r="AO128" s="39"/>
      <c r="AP128" s="111"/>
      <c r="AQ128" s="40"/>
      <c r="AR128" s="112"/>
      <c r="AT128" s="73"/>
      <c r="AU128" s="110"/>
      <c r="AV128" s="39"/>
      <c r="AW128" s="39"/>
      <c r="AX128" s="39"/>
      <c r="AY128" s="39"/>
      <c r="AZ128" s="39"/>
      <c r="BA128" s="39"/>
      <c r="BB128" s="39"/>
      <c r="BC128" s="39"/>
      <c r="BD128" s="39"/>
      <c r="BE128" s="111"/>
      <c r="BF128" s="40"/>
      <c r="BG128" s="112"/>
    </row>
    <row r="129" spans="2:59" ht="21.75" customHeight="1" x14ac:dyDescent="0.2">
      <c r="B129" s="116" t="s">
        <v>78</v>
      </c>
      <c r="C129" s="179">
        <f t="shared" si="127"/>
        <v>211</v>
      </c>
      <c r="D129" s="135">
        <v>2</v>
      </c>
      <c r="E129" s="135">
        <v>1</v>
      </c>
      <c r="F129" s="135">
        <v>9</v>
      </c>
      <c r="G129" s="135">
        <v>8</v>
      </c>
      <c r="H129" s="135">
        <v>7</v>
      </c>
      <c r="I129" s="135">
        <v>35</v>
      </c>
      <c r="J129" s="135">
        <v>10</v>
      </c>
      <c r="K129" s="135">
        <v>61</v>
      </c>
      <c r="L129" s="135">
        <v>78</v>
      </c>
      <c r="M129" s="140">
        <f t="shared" si="128"/>
        <v>149</v>
      </c>
      <c r="N129" s="192">
        <f t="shared" si="129"/>
        <v>71.291866028708128</v>
      </c>
      <c r="O129" s="194">
        <f>SUM((E123*E129)+(F123*F129)+(G123*G129)+(H123*H129)+(I123*I129)+(J123*J129)+(K123*K129)+(L123*L129))/(E129+F129+G129+H129+I129+J129+K129+L129)</f>
        <v>3.2440191387559807</v>
      </c>
      <c r="P129" s="139">
        <f t="shared" si="130"/>
        <v>81.100478468899524</v>
      </c>
      <c r="Q129" s="73"/>
      <c r="R129" s="123"/>
      <c r="S129" s="39"/>
      <c r="T129" s="39"/>
      <c r="U129" s="39"/>
      <c r="V129" s="39"/>
      <c r="W129" s="39"/>
      <c r="X129" s="39"/>
      <c r="Y129" s="39"/>
      <c r="Z129" s="39"/>
      <c r="AA129" s="39"/>
      <c r="AB129" s="111"/>
      <c r="AC129" s="40"/>
      <c r="AD129" s="112"/>
      <c r="AE129" s="73"/>
      <c r="AF129" s="110"/>
      <c r="AG129" s="39"/>
      <c r="AH129" s="39"/>
      <c r="AI129" s="39"/>
      <c r="AJ129" s="39"/>
      <c r="AK129" s="39"/>
      <c r="AL129" s="39"/>
      <c r="AM129" s="39"/>
      <c r="AN129" s="39"/>
      <c r="AO129" s="39"/>
      <c r="AP129" s="111"/>
      <c r="AQ129" s="40"/>
      <c r="AR129" s="112"/>
      <c r="AT129" s="73"/>
      <c r="AU129" s="110"/>
      <c r="AV129" s="39"/>
      <c r="AW129" s="39"/>
      <c r="AX129" s="39"/>
      <c r="AY129" s="39"/>
      <c r="AZ129" s="39"/>
      <c r="BA129" s="39"/>
      <c r="BB129" s="39"/>
      <c r="BC129" s="39"/>
      <c r="BD129" s="39"/>
      <c r="BE129" s="111"/>
      <c r="BF129" s="40"/>
      <c r="BG129" s="112"/>
    </row>
    <row r="130" spans="2:59" ht="21.75" customHeight="1" x14ac:dyDescent="0.2">
      <c r="B130" s="116" t="s">
        <v>79</v>
      </c>
      <c r="C130" s="179">
        <f t="shared" si="127"/>
        <v>232</v>
      </c>
      <c r="D130" s="135">
        <v>1</v>
      </c>
      <c r="E130" s="135">
        <v>0</v>
      </c>
      <c r="F130" s="135">
        <v>0</v>
      </c>
      <c r="G130" s="135">
        <v>7</v>
      </c>
      <c r="H130" s="135">
        <v>9</v>
      </c>
      <c r="I130" s="135">
        <v>10</v>
      </c>
      <c r="J130" s="135">
        <v>14</v>
      </c>
      <c r="K130" s="135">
        <v>11</v>
      </c>
      <c r="L130" s="135">
        <v>180</v>
      </c>
      <c r="M130" s="140">
        <f t="shared" si="128"/>
        <v>205</v>
      </c>
      <c r="N130" s="192">
        <f t="shared" si="129"/>
        <v>88.744588744588754</v>
      </c>
      <c r="O130" s="194">
        <f>SUM((E123*E130)+(F123*F130)+(G123*G130)+(H123*H130)+(I123*I130)+(J123*J130)+(K123*K130)+(L123*L130))/(E130+F130+G130+H130+I130+J130+K130+L130)</f>
        <v>3.6969696969696968</v>
      </c>
      <c r="P130" s="139">
        <f>SUM(O130/4*100)</f>
        <v>92.424242424242422</v>
      </c>
      <c r="Q130" s="73"/>
      <c r="R130" s="123"/>
      <c r="S130" s="39"/>
      <c r="T130" s="39"/>
      <c r="U130" s="39"/>
      <c r="V130" s="39"/>
      <c r="W130" s="39"/>
      <c r="X130" s="39"/>
      <c r="Y130" s="39"/>
      <c r="Z130" s="39"/>
      <c r="AA130" s="39"/>
      <c r="AB130" s="111"/>
      <c r="AC130" s="40"/>
      <c r="AD130" s="112"/>
      <c r="AE130" s="73"/>
      <c r="AF130" s="110"/>
      <c r="AG130" s="39"/>
      <c r="AH130" s="39"/>
      <c r="AI130" s="39"/>
      <c r="AJ130" s="39"/>
      <c r="AK130" s="39"/>
      <c r="AL130" s="39"/>
      <c r="AM130" s="39"/>
      <c r="AN130" s="39"/>
      <c r="AO130" s="39"/>
      <c r="AP130" s="111"/>
      <c r="AQ130" s="40"/>
      <c r="AR130" s="112"/>
      <c r="AT130" s="73"/>
      <c r="AU130" s="110"/>
      <c r="AV130" s="39"/>
      <c r="AW130" s="39"/>
      <c r="AX130" s="39"/>
      <c r="AY130" s="39"/>
      <c r="AZ130" s="39"/>
      <c r="BA130" s="39"/>
      <c r="BB130" s="39"/>
      <c r="BC130" s="39"/>
      <c r="BD130" s="39"/>
      <c r="BE130" s="111"/>
      <c r="BF130" s="40"/>
      <c r="BG130" s="112"/>
    </row>
    <row r="131" spans="2:59" ht="21.75" customHeight="1" x14ac:dyDescent="0.2">
      <c r="B131" s="116" t="s">
        <v>80</v>
      </c>
      <c r="C131" s="179">
        <f t="shared" si="127"/>
        <v>341</v>
      </c>
      <c r="D131" s="135">
        <v>1</v>
      </c>
      <c r="E131" s="135">
        <v>4</v>
      </c>
      <c r="F131" s="135">
        <v>39</v>
      </c>
      <c r="G131" s="135">
        <v>19</v>
      </c>
      <c r="H131" s="135">
        <v>27</v>
      </c>
      <c r="I131" s="135">
        <v>42</v>
      </c>
      <c r="J131" s="135">
        <v>89</v>
      </c>
      <c r="K131" s="135">
        <v>70</v>
      </c>
      <c r="L131" s="135">
        <v>50</v>
      </c>
      <c r="M131" s="140">
        <f t="shared" si="128"/>
        <v>209</v>
      </c>
      <c r="N131" s="192">
        <f t="shared" si="129"/>
        <v>61.470588235294123</v>
      </c>
      <c r="O131" s="194">
        <f>SUM((E123*E131)+(F123*F131)+(G123*G131)+(H123*H131)+(I123*I131)+(J123*J131)+(K123*K131)+(L123*L131))/(E131+F131+G131+H131+I131+J131+K131+L131)</f>
        <v>2.7602941176470588</v>
      </c>
      <c r="P131" s="139">
        <f t="shared" si="130"/>
        <v>69.007352941176464</v>
      </c>
      <c r="Q131" s="73"/>
      <c r="R131" s="123"/>
      <c r="S131" s="39"/>
      <c r="T131" s="39"/>
      <c r="U131" s="39"/>
      <c r="V131" s="39"/>
      <c r="W131" s="39"/>
      <c r="X131" s="39"/>
      <c r="Y131" s="39"/>
      <c r="Z131" s="39"/>
      <c r="AA131" s="39"/>
      <c r="AB131" s="111"/>
      <c r="AC131" s="40"/>
      <c r="AD131" s="112"/>
      <c r="AE131" s="73"/>
      <c r="AF131" s="110"/>
      <c r="AG131" s="39"/>
      <c r="AH131" s="39"/>
      <c r="AI131" s="39"/>
      <c r="AJ131" s="39"/>
      <c r="AK131" s="39"/>
      <c r="AL131" s="39"/>
      <c r="AM131" s="39"/>
      <c r="AN131" s="39"/>
      <c r="AO131" s="39"/>
      <c r="AP131" s="111"/>
      <c r="AQ131" s="40"/>
      <c r="AR131" s="112"/>
      <c r="AT131" s="73"/>
      <c r="AU131" s="110"/>
      <c r="AV131" s="39"/>
      <c r="AW131" s="39"/>
      <c r="AX131" s="39"/>
      <c r="AY131" s="39"/>
      <c r="AZ131" s="39"/>
      <c r="BA131" s="39"/>
      <c r="BB131" s="39"/>
      <c r="BC131" s="39"/>
      <c r="BD131" s="39"/>
      <c r="BE131" s="111"/>
      <c r="BF131" s="40"/>
      <c r="BG131" s="112"/>
    </row>
    <row r="132" spans="2:59" ht="21" customHeight="1" thickBot="1" x14ac:dyDescent="0.5">
      <c r="B132" s="190" t="s">
        <v>6</v>
      </c>
      <c r="C132" s="189">
        <f t="shared" ref="C132:M132" si="131">SUM(C124:C131)</f>
        <v>2174</v>
      </c>
      <c r="D132" s="189">
        <f t="shared" si="131"/>
        <v>11</v>
      </c>
      <c r="E132" s="189">
        <f t="shared" si="131"/>
        <v>9</v>
      </c>
      <c r="F132" s="189">
        <f t="shared" si="131"/>
        <v>158</v>
      </c>
      <c r="G132" s="189">
        <f t="shared" si="131"/>
        <v>124</v>
      </c>
      <c r="H132" s="189">
        <f t="shared" si="131"/>
        <v>225</v>
      </c>
      <c r="I132" s="189">
        <f t="shared" si="131"/>
        <v>247</v>
      </c>
      <c r="J132" s="189">
        <f t="shared" si="131"/>
        <v>276</v>
      </c>
      <c r="K132" s="189">
        <f t="shared" si="131"/>
        <v>258</v>
      </c>
      <c r="L132" s="189">
        <f t="shared" si="131"/>
        <v>866</v>
      </c>
      <c r="M132" s="188">
        <f t="shared" si="131"/>
        <v>1400</v>
      </c>
      <c r="N132" s="193">
        <f>SUM((M132/((C132)-(D132))*100))</f>
        <v>64.724919093851128</v>
      </c>
      <c r="O132" s="195">
        <f>SUM((E123*E132)+(F123*F132)+(G123*G132)+(H123*H132)+(I123*I132)+(J123*J132)+(K123*K132)+(L123*L132))/(E132+F132+G132+H132+I132+J132+K132+L132)</f>
        <v>3.0543226999537678</v>
      </c>
      <c r="P132" s="143">
        <f>SUM(O132/4*100)</f>
        <v>76.358067498844193</v>
      </c>
      <c r="Q132" s="73"/>
      <c r="R132" s="123"/>
      <c r="S132" s="39"/>
      <c r="T132" s="39"/>
      <c r="U132" s="39"/>
      <c r="V132" s="39"/>
      <c r="W132" s="39"/>
      <c r="X132" s="39"/>
      <c r="Y132" s="39"/>
      <c r="Z132" s="39"/>
      <c r="AA132" s="39"/>
      <c r="AB132" s="111"/>
      <c r="AC132" s="40"/>
      <c r="AD132" s="112"/>
    </row>
    <row r="133" spans="2:59" ht="21" customHeight="1" x14ac:dyDescent="0.2">
      <c r="B133" s="229" t="s">
        <v>45</v>
      </c>
      <c r="C133" s="231" t="s">
        <v>46</v>
      </c>
      <c r="D133" s="233" t="s">
        <v>71</v>
      </c>
      <c r="E133" s="234"/>
      <c r="F133" s="234"/>
      <c r="G133" s="234"/>
      <c r="H133" s="234"/>
      <c r="I133" s="234"/>
      <c r="J133" s="234"/>
      <c r="K133" s="234"/>
      <c r="L133" s="235"/>
      <c r="M133" s="236" t="s">
        <v>63</v>
      </c>
      <c r="N133" s="238" t="s">
        <v>64</v>
      </c>
      <c r="O133" s="240" t="s">
        <v>47</v>
      </c>
      <c r="P133" s="242" t="s">
        <v>30</v>
      </c>
      <c r="Q133" s="289" t="s">
        <v>42</v>
      </c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 t="s">
        <v>48</v>
      </c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T133" s="289" t="s">
        <v>33</v>
      </c>
      <c r="AU133" s="289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</row>
    <row r="134" spans="2:59" ht="21" customHeight="1" thickBot="1" x14ac:dyDescent="0.25">
      <c r="B134" s="230"/>
      <c r="C134" s="232"/>
      <c r="D134" s="196" t="s">
        <v>9</v>
      </c>
      <c r="E134" s="197">
        <v>0</v>
      </c>
      <c r="F134" s="197">
        <v>1</v>
      </c>
      <c r="G134" s="197">
        <v>1.5</v>
      </c>
      <c r="H134" s="197">
        <v>2</v>
      </c>
      <c r="I134" s="197">
        <v>2.5</v>
      </c>
      <c r="J134" s="197">
        <v>3</v>
      </c>
      <c r="K134" s="197">
        <v>3.5</v>
      </c>
      <c r="L134" s="197">
        <v>4</v>
      </c>
      <c r="M134" s="237"/>
      <c r="N134" s="239"/>
      <c r="O134" s="241"/>
      <c r="P134" s="243"/>
      <c r="Q134" s="295" t="s">
        <v>18</v>
      </c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 t="s">
        <v>18</v>
      </c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T134" s="295" t="s">
        <v>18</v>
      </c>
      <c r="AU134" s="295"/>
      <c r="AV134" s="295"/>
      <c r="AW134" s="295"/>
      <c r="AX134" s="295"/>
      <c r="AY134" s="295"/>
      <c r="AZ134" s="295"/>
      <c r="BA134" s="295"/>
      <c r="BB134" s="295"/>
      <c r="BC134" s="295"/>
      <c r="BD134" s="295"/>
      <c r="BE134" s="295"/>
      <c r="BF134" s="295"/>
      <c r="BG134" s="295"/>
    </row>
    <row r="135" spans="2:59" ht="21.75" customHeight="1" thickBot="1" x14ac:dyDescent="0.25">
      <c r="B135" s="115" t="s">
        <v>73</v>
      </c>
      <c r="C135" s="197">
        <f>SUM(D135:L135)</f>
        <v>1060</v>
      </c>
      <c r="D135" s="222">
        <f t="shared" ref="D135:L135" si="132">S151</f>
        <v>49</v>
      </c>
      <c r="E135" s="222">
        <f t="shared" si="132"/>
        <v>15</v>
      </c>
      <c r="F135" s="222">
        <f t="shared" si="132"/>
        <v>122</v>
      </c>
      <c r="G135" s="222">
        <f t="shared" si="132"/>
        <v>128</v>
      </c>
      <c r="H135" s="222">
        <f t="shared" si="132"/>
        <v>171</v>
      </c>
      <c r="I135" s="222">
        <f t="shared" si="132"/>
        <v>144</v>
      </c>
      <c r="J135" s="222">
        <f t="shared" si="132"/>
        <v>168</v>
      </c>
      <c r="K135" s="222">
        <f t="shared" si="132"/>
        <v>118</v>
      </c>
      <c r="L135" s="222">
        <f t="shared" si="132"/>
        <v>145</v>
      </c>
      <c r="M135" s="198">
        <f t="shared" ref="M135:M142" si="133">SUM(J135+K135+L135)</f>
        <v>431</v>
      </c>
      <c r="N135" s="199">
        <f>SUM(M135/(E135+F135+G135+H135+I135+J135+K135+L135)*100)</f>
        <v>42.631058358061324</v>
      </c>
      <c r="O135" s="200">
        <f>SUM((E134*E135)+(F134*F135)+(G134*G135)+(H134*H135)+(I134*I135)+(J134*J135)+(K134*K135)+(L134*L135))/(E135+F135+G135+H135+I135+J135+K135+L135)</f>
        <v>2.4856577645895155</v>
      </c>
      <c r="P135" s="199">
        <f>SUM(O135/4*100)</f>
        <v>62.141444114737887</v>
      </c>
      <c r="Q135" s="290" t="s">
        <v>8</v>
      </c>
      <c r="R135" s="394" t="s">
        <v>17</v>
      </c>
      <c r="S135" s="322" t="s">
        <v>32</v>
      </c>
      <c r="T135" s="323"/>
      <c r="U135" s="324" t="s">
        <v>58</v>
      </c>
      <c r="V135" s="325"/>
      <c r="W135" s="325"/>
      <c r="X135" s="325"/>
      <c r="Y135" s="325"/>
      <c r="Z135" s="325"/>
      <c r="AA135" s="326"/>
      <c r="AB135" s="327" t="s">
        <v>46</v>
      </c>
      <c r="AC135" s="266" t="s">
        <v>7</v>
      </c>
      <c r="AD135" s="382" t="s">
        <v>30</v>
      </c>
      <c r="AE135" s="290" t="s">
        <v>8</v>
      </c>
      <c r="AF135" s="320" t="s">
        <v>17</v>
      </c>
      <c r="AG135" s="322" t="s">
        <v>32</v>
      </c>
      <c r="AH135" s="323"/>
      <c r="AI135" s="324" t="s">
        <v>58</v>
      </c>
      <c r="AJ135" s="325"/>
      <c r="AK135" s="325"/>
      <c r="AL135" s="325"/>
      <c r="AM135" s="325"/>
      <c r="AN135" s="325"/>
      <c r="AO135" s="326"/>
      <c r="AP135" s="327" t="s">
        <v>46</v>
      </c>
      <c r="AQ135" s="266" t="s">
        <v>7</v>
      </c>
      <c r="AR135" s="382" t="s">
        <v>30</v>
      </c>
      <c r="AT135" s="290" t="s">
        <v>8</v>
      </c>
      <c r="AU135" s="320" t="s">
        <v>17</v>
      </c>
      <c r="AV135" s="322" t="s">
        <v>32</v>
      </c>
      <c r="AW135" s="323"/>
      <c r="AX135" s="324" t="s">
        <v>58</v>
      </c>
      <c r="AY135" s="325"/>
      <c r="AZ135" s="325"/>
      <c r="BA135" s="325"/>
      <c r="BB135" s="325"/>
      <c r="BC135" s="325"/>
      <c r="BD135" s="326"/>
      <c r="BE135" s="327" t="s">
        <v>46</v>
      </c>
      <c r="BF135" s="266" t="s">
        <v>7</v>
      </c>
      <c r="BG135" s="382" t="s">
        <v>30</v>
      </c>
    </row>
    <row r="136" spans="2:59" ht="21" customHeight="1" thickBot="1" x14ac:dyDescent="0.25">
      <c r="B136" s="115" t="s">
        <v>74</v>
      </c>
      <c r="C136" s="197">
        <f t="shared" ref="C136:C142" si="134">SUM(D136:L136)</f>
        <v>1410</v>
      </c>
      <c r="D136" s="222">
        <f t="shared" ref="D136:L136" si="135">S173</f>
        <v>104</v>
      </c>
      <c r="E136" s="222">
        <f t="shared" si="135"/>
        <v>43</v>
      </c>
      <c r="F136" s="222">
        <f t="shared" si="135"/>
        <v>246</v>
      </c>
      <c r="G136" s="222">
        <f t="shared" si="135"/>
        <v>178</v>
      </c>
      <c r="H136" s="222">
        <f t="shared" si="135"/>
        <v>198</v>
      </c>
      <c r="I136" s="222">
        <f t="shared" si="135"/>
        <v>238</v>
      </c>
      <c r="J136" s="222">
        <f t="shared" si="135"/>
        <v>217</v>
      </c>
      <c r="K136" s="222">
        <f t="shared" si="135"/>
        <v>74</v>
      </c>
      <c r="L136" s="222">
        <f t="shared" si="135"/>
        <v>112</v>
      </c>
      <c r="M136" s="198">
        <f t="shared" si="133"/>
        <v>403</v>
      </c>
      <c r="N136" s="199">
        <f t="shared" ref="N136:N142" si="136">SUM(M136/(E136+F136+G136+H136+I136+J136+K136+L136)*100)</f>
        <v>30.857580398162327</v>
      </c>
      <c r="O136" s="200">
        <f>SUM((E134*E136)+(F134*F136)+(G134*G136)+(H134*H136)+(I134*I136)+(J134*J136)+(K134*K136)+(L134*L136))/(E136+F136+G136+H136+I136+J136+K136+L136)</f>
        <v>2.1914241960183767</v>
      </c>
      <c r="P136" s="199">
        <f t="shared" ref="P136:P142" si="137">SUM(O136/4*100)</f>
        <v>54.785604900459418</v>
      </c>
      <c r="Q136" s="291"/>
      <c r="R136" s="395"/>
      <c r="S136" s="46" t="s">
        <v>9</v>
      </c>
      <c r="T136" s="47">
        <v>0</v>
      </c>
      <c r="U136" s="13">
        <v>1</v>
      </c>
      <c r="V136" s="11">
        <v>1.5</v>
      </c>
      <c r="W136" s="11">
        <v>2</v>
      </c>
      <c r="X136" s="12">
        <v>2.5</v>
      </c>
      <c r="Y136" s="13">
        <v>3</v>
      </c>
      <c r="Z136" s="11">
        <v>3.5</v>
      </c>
      <c r="AA136" s="12">
        <v>4</v>
      </c>
      <c r="AB136" s="328"/>
      <c r="AC136" s="329"/>
      <c r="AD136" s="383"/>
      <c r="AE136" s="291"/>
      <c r="AF136" s="321"/>
      <c r="AG136" s="46" t="s">
        <v>9</v>
      </c>
      <c r="AH136" s="47">
        <v>0</v>
      </c>
      <c r="AI136" s="13">
        <v>1</v>
      </c>
      <c r="AJ136" s="11">
        <v>1.5</v>
      </c>
      <c r="AK136" s="11">
        <v>2</v>
      </c>
      <c r="AL136" s="12">
        <v>2.5</v>
      </c>
      <c r="AM136" s="13">
        <v>3</v>
      </c>
      <c r="AN136" s="11">
        <v>3.5</v>
      </c>
      <c r="AO136" s="12">
        <v>4</v>
      </c>
      <c r="AP136" s="328"/>
      <c r="AQ136" s="329"/>
      <c r="AR136" s="383"/>
      <c r="AT136" s="291"/>
      <c r="AU136" s="321"/>
      <c r="AV136" s="46" t="s">
        <v>9</v>
      </c>
      <c r="AW136" s="47">
        <v>0</v>
      </c>
      <c r="AX136" s="13">
        <v>1</v>
      </c>
      <c r="AY136" s="11">
        <v>1.5</v>
      </c>
      <c r="AZ136" s="11">
        <v>2</v>
      </c>
      <c r="BA136" s="12">
        <v>2.5</v>
      </c>
      <c r="BB136" s="13">
        <v>3</v>
      </c>
      <c r="BC136" s="11">
        <v>3.5</v>
      </c>
      <c r="BD136" s="12">
        <v>4</v>
      </c>
      <c r="BE136" s="328"/>
      <c r="BF136" s="329"/>
      <c r="BG136" s="383"/>
    </row>
    <row r="137" spans="2:59" ht="21" customHeight="1" x14ac:dyDescent="0.2">
      <c r="B137" s="115" t="s">
        <v>75</v>
      </c>
      <c r="C137" s="197">
        <f t="shared" si="134"/>
        <v>1423</v>
      </c>
      <c r="D137" s="222">
        <f t="shared" ref="D137:L137" si="138">S195</f>
        <v>35</v>
      </c>
      <c r="E137" s="222">
        <f t="shared" si="138"/>
        <v>42</v>
      </c>
      <c r="F137" s="222">
        <f t="shared" si="138"/>
        <v>128</v>
      </c>
      <c r="G137" s="222">
        <f t="shared" si="138"/>
        <v>86</v>
      </c>
      <c r="H137" s="222">
        <f t="shared" si="138"/>
        <v>175</v>
      </c>
      <c r="I137" s="222">
        <f t="shared" si="138"/>
        <v>209</v>
      </c>
      <c r="J137" s="222">
        <f t="shared" si="138"/>
        <v>234</v>
      </c>
      <c r="K137" s="222">
        <f t="shared" si="138"/>
        <v>194</v>
      </c>
      <c r="L137" s="222">
        <f t="shared" si="138"/>
        <v>320</v>
      </c>
      <c r="M137" s="198">
        <f t="shared" si="133"/>
        <v>748</v>
      </c>
      <c r="N137" s="199">
        <f t="shared" si="136"/>
        <v>53.89048991354467</v>
      </c>
      <c r="O137" s="200">
        <f>SUM((E134*E137)+(F134*F137)+(G134*G137)+(H134*H137)+(I134*I137)+(J134*J137)+(K134*K137)+(L134*L137))/(E137+F137+G137+H137+I137+J137+K137+L137)</f>
        <v>2.7309077809798272</v>
      </c>
      <c r="P137" s="199">
        <f t="shared" si="137"/>
        <v>68.272694524495677</v>
      </c>
      <c r="Q137" s="270" t="s">
        <v>2</v>
      </c>
      <c r="R137" s="64" t="s">
        <v>12</v>
      </c>
      <c r="S137" s="14">
        <f t="shared" ref="S137:AA137" si="139">D3</f>
        <v>5</v>
      </c>
      <c r="T137" s="15">
        <f t="shared" si="139"/>
        <v>1</v>
      </c>
      <c r="U137" s="14">
        <f t="shared" si="139"/>
        <v>10</v>
      </c>
      <c r="V137" s="17">
        <f t="shared" si="139"/>
        <v>24</v>
      </c>
      <c r="W137" s="17">
        <f t="shared" si="139"/>
        <v>16</v>
      </c>
      <c r="X137" s="15">
        <f t="shared" si="139"/>
        <v>16</v>
      </c>
      <c r="Y137" s="14">
        <f t="shared" si="139"/>
        <v>19</v>
      </c>
      <c r="Z137" s="17">
        <f t="shared" si="139"/>
        <v>14</v>
      </c>
      <c r="AA137" s="15">
        <f t="shared" si="139"/>
        <v>22</v>
      </c>
      <c r="AB137" s="64">
        <f>SUM(S137:AA137)</f>
        <v>127</v>
      </c>
      <c r="AC137" s="69">
        <f>SUM((T136*T137)+(U136*U137)+(V136*V137)+(W136*W137)+(X136*X137)+(Y136*Y137)+(Z136*Z137)+(AA136*AA137))/(T137+U137+V137+W137+X137+Y137+Z137+AA137)</f>
        <v>2.557377049180328</v>
      </c>
      <c r="AD137" s="72">
        <f>SUM(AC137/4*100)</f>
        <v>63.934426229508205</v>
      </c>
      <c r="AE137" s="270" t="s">
        <v>2</v>
      </c>
      <c r="AF137" s="59" t="s">
        <v>12</v>
      </c>
      <c r="AG137" s="14">
        <f t="shared" ref="AG137:AO137" si="140">AG5</f>
        <v>9</v>
      </c>
      <c r="AH137" s="15">
        <f t="shared" si="140"/>
        <v>0</v>
      </c>
      <c r="AI137" s="14">
        <f t="shared" si="140"/>
        <v>24</v>
      </c>
      <c r="AJ137" s="17">
        <f t="shared" si="140"/>
        <v>21</v>
      </c>
      <c r="AK137" s="17">
        <f t="shared" si="140"/>
        <v>47</v>
      </c>
      <c r="AL137" s="15">
        <f t="shared" si="140"/>
        <v>33</v>
      </c>
      <c r="AM137" s="14">
        <f t="shared" si="140"/>
        <v>34</v>
      </c>
      <c r="AN137" s="17">
        <f t="shared" si="140"/>
        <v>23</v>
      </c>
      <c r="AO137" s="15">
        <f t="shared" si="140"/>
        <v>31</v>
      </c>
      <c r="AP137" s="64">
        <f>SUM(AG137:AO137)</f>
        <v>222</v>
      </c>
      <c r="AQ137" s="69">
        <f>SUM((AH136*AH137)+(AI136*AI137)+(AJ136*AJ137)+(AK136*AK137)+(AL136*AL137)+(AM136*AM137)+(AN136*AN137)+(AO136*AO137))/(AH137+AI137+AJ137+AK137+AL137+AM137+AN137+AO137)</f>
        <v>2.528169014084507</v>
      </c>
      <c r="AR137" s="72">
        <f>SUM(AQ137/4*100)</f>
        <v>63.204225352112672</v>
      </c>
      <c r="AT137" s="270" t="s">
        <v>2</v>
      </c>
      <c r="AU137" s="59" t="s">
        <v>12</v>
      </c>
      <c r="AV137" s="14">
        <f t="shared" ref="AV137:BD139" si="141">SUM(S137+AG137)</f>
        <v>14</v>
      </c>
      <c r="AW137" s="15">
        <f t="shared" si="141"/>
        <v>1</v>
      </c>
      <c r="AX137" s="14">
        <f t="shared" si="141"/>
        <v>34</v>
      </c>
      <c r="AY137" s="17">
        <f t="shared" si="141"/>
        <v>45</v>
      </c>
      <c r="AZ137" s="17">
        <f t="shared" si="141"/>
        <v>63</v>
      </c>
      <c r="BA137" s="15">
        <f t="shared" si="141"/>
        <v>49</v>
      </c>
      <c r="BB137" s="14">
        <f t="shared" si="141"/>
        <v>53</v>
      </c>
      <c r="BC137" s="17">
        <f t="shared" si="141"/>
        <v>37</v>
      </c>
      <c r="BD137" s="15">
        <f t="shared" si="141"/>
        <v>53</v>
      </c>
      <c r="BE137" s="64">
        <f>SUM(AV137:BD137)</f>
        <v>349</v>
      </c>
      <c r="BF137" s="69">
        <f>SUM((AW136*AW137)+(AX136*AX137)+(AY136*AY137)+(AZ136*AZ137)+(BA136*BA137)+(BB136*BB137)+(BC136*BC137)+(BD136*BD137))/(AW137+AX137+AY137+AZ137+BA137+BB137+BC137+BD137)</f>
        <v>2.5388059701492538</v>
      </c>
      <c r="BG137" s="72">
        <f>SUM(BF137/4*100)</f>
        <v>63.470149253731343</v>
      </c>
    </row>
    <row r="138" spans="2:59" ht="21" customHeight="1" x14ac:dyDescent="0.2">
      <c r="B138" s="115" t="s">
        <v>76</v>
      </c>
      <c r="C138" s="197">
        <f t="shared" si="134"/>
        <v>2367</v>
      </c>
      <c r="D138" s="222">
        <f t="shared" ref="D138:L138" si="142">S217</f>
        <v>69</v>
      </c>
      <c r="E138" s="222">
        <f t="shared" si="142"/>
        <v>47</v>
      </c>
      <c r="F138" s="222">
        <f t="shared" si="142"/>
        <v>120</v>
      </c>
      <c r="G138" s="222">
        <f t="shared" si="142"/>
        <v>99</v>
      </c>
      <c r="H138" s="222">
        <f t="shared" si="142"/>
        <v>205</v>
      </c>
      <c r="I138" s="222">
        <f t="shared" si="142"/>
        <v>221</v>
      </c>
      <c r="J138" s="222">
        <f t="shared" si="142"/>
        <v>297</v>
      </c>
      <c r="K138" s="222">
        <f t="shared" si="142"/>
        <v>344</v>
      </c>
      <c r="L138" s="222">
        <f t="shared" si="142"/>
        <v>965</v>
      </c>
      <c r="M138" s="198">
        <f t="shared" si="133"/>
        <v>1606</v>
      </c>
      <c r="N138" s="199">
        <f t="shared" si="136"/>
        <v>69.88685813751087</v>
      </c>
      <c r="O138" s="200">
        <f>SUM((E134*E138)+(F134*F138)+(G134*G138)+(H134*H138)+(I134*I138)+(J134*J138)+(K134*K138)+(L134*L138))/(E138+F138+G138+H138+I138+J138+K138+L138)</f>
        <v>3.1270670147954744</v>
      </c>
      <c r="P138" s="199">
        <f t="shared" si="137"/>
        <v>78.176675369886865</v>
      </c>
      <c r="Q138" s="270"/>
      <c r="R138" s="65" t="s">
        <v>13</v>
      </c>
      <c r="S138" s="18">
        <f t="shared" ref="S138:AA138" si="143">S27</f>
        <v>8</v>
      </c>
      <c r="T138" s="19">
        <f t="shared" si="143"/>
        <v>2</v>
      </c>
      <c r="U138" s="18">
        <f t="shared" si="143"/>
        <v>42</v>
      </c>
      <c r="V138" s="37">
        <f t="shared" si="143"/>
        <v>13</v>
      </c>
      <c r="W138" s="37">
        <f t="shared" si="143"/>
        <v>21</v>
      </c>
      <c r="X138" s="19">
        <f t="shared" si="143"/>
        <v>11</v>
      </c>
      <c r="Y138" s="18">
        <f t="shared" si="143"/>
        <v>19</v>
      </c>
      <c r="Z138" s="37">
        <f t="shared" si="143"/>
        <v>11</v>
      </c>
      <c r="AA138" s="19">
        <f t="shared" si="143"/>
        <v>10</v>
      </c>
      <c r="AB138" s="65">
        <f>SUM(S138:AA138)</f>
        <v>137</v>
      </c>
      <c r="AC138" s="70">
        <f>SUM((T136*T138)+(U136*U138)+(V136*V138)+(W136*W138)+(X136*X138)+(Y136*Y138)+(Z136*Z138)+(AA136*AA138))/(T138+U138+V138+W138+X138+Y138+Z138+AA138)</f>
        <v>2.0658914728682172</v>
      </c>
      <c r="AD138" s="67">
        <f>SUM(AC138/4*100)</f>
        <v>51.647286821705428</v>
      </c>
      <c r="AE138" s="270"/>
      <c r="AF138" s="60" t="s">
        <v>13</v>
      </c>
      <c r="AG138" s="18">
        <f t="shared" ref="AG138:AO138" si="144">AG27</f>
        <v>9</v>
      </c>
      <c r="AH138" s="19">
        <f t="shared" si="144"/>
        <v>2</v>
      </c>
      <c r="AI138" s="18">
        <f t="shared" si="144"/>
        <v>26</v>
      </c>
      <c r="AJ138" s="37">
        <f t="shared" si="144"/>
        <v>27</v>
      </c>
      <c r="AK138" s="37">
        <f t="shared" si="144"/>
        <v>43</v>
      </c>
      <c r="AL138" s="19">
        <f t="shared" si="144"/>
        <v>38</v>
      </c>
      <c r="AM138" s="18">
        <f t="shared" si="144"/>
        <v>28</v>
      </c>
      <c r="AN138" s="37">
        <f t="shared" si="144"/>
        <v>21</v>
      </c>
      <c r="AO138" s="19">
        <f t="shared" si="144"/>
        <v>68</v>
      </c>
      <c r="AP138" s="65">
        <f>SUM(AG138:AO138)</f>
        <v>262</v>
      </c>
      <c r="AQ138" s="70">
        <f>SUM((AH136*AH138)+(AI136*AI138)+(AJ136*AJ138)+(AK136*AK138)+(AL136*AL138)+(AM136*AM138)+(AN136*AN138)+(AO136*AO138))/(AH138+AI138+AJ138+AK138+AL138+AM138+AN138+AO138)</f>
        <v>2.6758893280632412</v>
      </c>
      <c r="AR138" s="67">
        <f>SUM(AQ138/4*100)</f>
        <v>66.897233201581031</v>
      </c>
      <c r="AT138" s="270"/>
      <c r="AU138" s="60" t="s">
        <v>13</v>
      </c>
      <c r="AV138" s="18">
        <f t="shared" si="141"/>
        <v>17</v>
      </c>
      <c r="AW138" s="19">
        <f t="shared" si="141"/>
        <v>4</v>
      </c>
      <c r="AX138" s="18">
        <f t="shared" si="141"/>
        <v>68</v>
      </c>
      <c r="AY138" s="37">
        <f t="shared" si="141"/>
        <v>40</v>
      </c>
      <c r="AZ138" s="37">
        <f t="shared" si="141"/>
        <v>64</v>
      </c>
      <c r="BA138" s="19">
        <f t="shared" si="141"/>
        <v>49</v>
      </c>
      <c r="BB138" s="18">
        <f t="shared" si="141"/>
        <v>47</v>
      </c>
      <c r="BC138" s="37">
        <f t="shared" si="141"/>
        <v>32</v>
      </c>
      <c r="BD138" s="19">
        <f t="shared" si="141"/>
        <v>78</v>
      </c>
      <c r="BE138" s="65">
        <f>SUM(AV138:BD138)</f>
        <v>399</v>
      </c>
      <c r="BF138" s="70">
        <f>SUM((AW136*AW138)+(AX136*AX138)+(AY136*AY138)+(AZ136*AZ138)+(BA136*BA138)+(BB136*BB138)+(BC136*BC138)+(BD136*BD138))/(AW138+AX138+AY138+AZ138+BA138+BB138+BC138+BD138)</f>
        <v>2.4698952879581153</v>
      </c>
      <c r="BG138" s="67">
        <f t="shared" ref="BG138:BG146" si="145">SUM(BF138/4*100)</f>
        <v>61.747382198952884</v>
      </c>
    </row>
    <row r="139" spans="2:59" ht="21.75" customHeight="1" thickBot="1" x14ac:dyDescent="0.25">
      <c r="B139" s="116" t="s">
        <v>77</v>
      </c>
      <c r="C139" s="197">
        <f t="shared" si="134"/>
        <v>1416</v>
      </c>
      <c r="D139" s="222">
        <f t="shared" ref="D139:L139" si="146">S239</f>
        <v>70</v>
      </c>
      <c r="E139" s="222">
        <f t="shared" si="146"/>
        <v>8</v>
      </c>
      <c r="F139" s="222">
        <f t="shared" si="146"/>
        <v>25</v>
      </c>
      <c r="G139" s="222">
        <f t="shared" si="146"/>
        <v>23</v>
      </c>
      <c r="H139" s="222">
        <f t="shared" si="146"/>
        <v>49</v>
      </c>
      <c r="I139" s="222">
        <f t="shared" si="146"/>
        <v>83</v>
      </c>
      <c r="J139" s="222">
        <f t="shared" si="146"/>
        <v>173</v>
      </c>
      <c r="K139" s="222">
        <f t="shared" si="146"/>
        <v>196</v>
      </c>
      <c r="L139" s="222">
        <f t="shared" si="146"/>
        <v>789</v>
      </c>
      <c r="M139" s="198">
        <f t="shared" si="133"/>
        <v>1158</v>
      </c>
      <c r="N139" s="199">
        <f t="shared" si="136"/>
        <v>86.03268945022289</v>
      </c>
      <c r="O139" s="200">
        <f>SUM((E134*E139)+(F134*F139)+(G134*G139)+(H134*H139)+(I134*I139)+(J134*J139)+(K134*K139)+(L134*L139))/(E139+F139+G139+H139+I139+J139+K139+L139)</f>
        <v>3.5111441307578009</v>
      </c>
      <c r="P139" s="199">
        <f t="shared" si="137"/>
        <v>87.77860326894502</v>
      </c>
      <c r="Q139" s="270"/>
      <c r="R139" s="107" t="s">
        <v>0</v>
      </c>
      <c r="S139" s="24">
        <f t="shared" ref="S139:AA139" si="147">S49</f>
        <v>11</v>
      </c>
      <c r="T139" s="25">
        <f t="shared" si="147"/>
        <v>7</v>
      </c>
      <c r="U139" s="24">
        <f t="shared" si="147"/>
        <v>22</v>
      </c>
      <c r="V139" s="26">
        <f t="shared" si="147"/>
        <v>38</v>
      </c>
      <c r="W139" s="26">
        <f t="shared" si="147"/>
        <v>49</v>
      </c>
      <c r="X139" s="25">
        <f t="shared" si="147"/>
        <v>38</v>
      </c>
      <c r="Y139" s="24">
        <f t="shared" si="147"/>
        <v>20</v>
      </c>
      <c r="Z139" s="26">
        <f t="shared" si="147"/>
        <v>11</v>
      </c>
      <c r="AA139" s="25">
        <f t="shared" si="147"/>
        <v>10</v>
      </c>
      <c r="AB139" s="97">
        <f>SUM(S139:AA139)</f>
        <v>206</v>
      </c>
      <c r="AC139" s="70">
        <f>SUM((T136*T139)+(U136*U139)+(V136*V139)+(W136*W139)+(X136*X139)+(Y136*Y139)+(Z136*Z139)+(AA136*AA139))/(T139+U139+V139+W139+X139+Y139+Z139+AA139)</f>
        <v>2.1051282051282052</v>
      </c>
      <c r="AD139" s="71">
        <f>SUM(AC139/4*100)</f>
        <v>52.628205128205131</v>
      </c>
      <c r="AE139" s="270"/>
      <c r="AF139" s="61" t="s">
        <v>0</v>
      </c>
      <c r="AG139" s="24">
        <f t="shared" ref="AG139:AO139" si="148">AG49</f>
        <v>0</v>
      </c>
      <c r="AH139" s="25">
        <f t="shared" si="148"/>
        <v>0</v>
      </c>
      <c r="AI139" s="24">
        <f t="shared" si="148"/>
        <v>11</v>
      </c>
      <c r="AJ139" s="26">
        <f t="shared" si="148"/>
        <v>8</v>
      </c>
      <c r="AK139" s="26">
        <f t="shared" si="148"/>
        <v>20</v>
      </c>
      <c r="AL139" s="25">
        <f t="shared" si="148"/>
        <v>22</v>
      </c>
      <c r="AM139" s="24">
        <f t="shared" si="148"/>
        <v>18</v>
      </c>
      <c r="AN139" s="26">
        <f t="shared" si="148"/>
        <v>8</v>
      </c>
      <c r="AO139" s="25">
        <f t="shared" si="148"/>
        <v>2</v>
      </c>
      <c r="AP139" s="97">
        <f>SUM(AG139:AO139)</f>
        <v>89</v>
      </c>
      <c r="AQ139" s="70">
        <f>SUM((AH136*AH139)+(AI136*AI139)+(AJ136*AJ139)+(AK136*AK139)+(AL136*AL139)+(AM136*AM139)+(AN136*AN139)+(AO136*AO139))/(AH139+AI139+AJ139+AK139+AL139+AM139+AN139+AO139)</f>
        <v>2.3370786516853932</v>
      </c>
      <c r="AR139" s="71">
        <f>SUM(AQ139/4*100)</f>
        <v>58.426966292134829</v>
      </c>
      <c r="AT139" s="270"/>
      <c r="AU139" s="61" t="s">
        <v>0</v>
      </c>
      <c r="AV139" s="24">
        <f t="shared" si="141"/>
        <v>11</v>
      </c>
      <c r="AW139" s="25">
        <f t="shared" si="141"/>
        <v>7</v>
      </c>
      <c r="AX139" s="24">
        <f t="shared" si="141"/>
        <v>33</v>
      </c>
      <c r="AY139" s="26">
        <f t="shared" si="141"/>
        <v>46</v>
      </c>
      <c r="AZ139" s="26">
        <f t="shared" si="141"/>
        <v>69</v>
      </c>
      <c r="BA139" s="25">
        <f t="shared" si="141"/>
        <v>60</v>
      </c>
      <c r="BB139" s="24">
        <f t="shared" si="141"/>
        <v>38</v>
      </c>
      <c r="BC139" s="26">
        <f t="shared" si="141"/>
        <v>19</v>
      </c>
      <c r="BD139" s="25">
        <f t="shared" si="141"/>
        <v>12</v>
      </c>
      <c r="BE139" s="51">
        <f>SUM(AV139:BD139)</f>
        <v>295</v>
      </c>
      <c r="BF139" s="70">
        <f>SUM((AW136*AW139)+(AX136*AX139)+(AY136*AY139)+(AZ136*AZ139)+(BA136*BA139)+(BB136*BB139)+(BC136*BC139)+(BD136*BD139))/(AW139+AX139+AY139+AZ139+BA139+BB139+BC139+BD139)</f>
        <v>2.1778169014084505</v>
      </c>
      <c r="BG139" s="71">
        <f t="shared" si="145"/>
        <v>54.445422535211264</v>
      </c>
    </row>
    <row r="140" spans="2:59" ht="21" customHeight="1" x14ac:dyDescent="0.2">
      <c r="B140" s="116" t="s">
        <v>78</v>
      </c>
      <c r="C140" s="197">
        <f t="shared" si="134"/>
        <v>1197</v>
      </c>
      <c r="D140" s="222">
        <f t="shared" ref="D140:L140" si="149">S261</f>
        <v>69</v>
      </c>
      <c r="E140" s="222">
        <f t="shared" si="149"/>
        <v>56</v>
      </c>
      <c r="F140" s="222">
        <f t="shared" si="149"/>
        <v>90</v>
      </c>
      <c r="G140" s="222">
        <f t="shared" si="149"/>
        <v>9</v>
      </c>
      <c r="H140" s="222">
        <f t="shared" si="149"/>
        <v>54</v>
      </c>
      <c r="I140" s="222">
        <f t="shared" si="149"/>
        <v>150</v>
      </c>
      <c r="J140" s="222">
        <f t="shared" si="149"/>
        <v>212</v>
      </c>
      <c r="K140" s="222">
        <f t="shared" si="149"/>
        <v>133</v>
      </c>
      <c r="L140" s="222">
        <f t="shared" si="149"/>
        <v>424</v>
      </c>
      <c r="M140" s="198">
        <f t="shared" si="133"/>
        <v>769</v>
      </c>
      <c r="N140" s="199">
        <f t="shared" si="136"/>
        <v>68.173758865248217</v>
      </c>
      <c r="O140" s="200">
        <f>SUM((E134*E140)+(F134*F140)+(G134*G140)+(H134*H140)+(I134*I140)+(J134*J140)+(K134*K140)+(L134*L140))/(E140+F140+G140+H140+I140+J140+K140+L140)</f>
        <v>3</v>
      </c>
      <c r="P140" s="199">
        <f t="shared" si="137"/>
        <v>75</v>
      </c>
      <c r="Q140" s="270"/>
      <c r="R140" s="330" t="s">
        <v>6</v>
      </c>
      <c r="S140" s="24">
        <f>SUM(S137:S139)</f>
        <v>24</v>
      </c>
      <c r="T140" s="25">
        <f t="shared" ref="T140:AB140" si="150">SUM(T137:T139)</f>
        <v>10</v>
      </c>
      <c r="U140" s="24">
        <f t="shared" si="150"/>
        <v>74</v>
      </c>
      <c r="V140" s="26">
        <f t="shared" si="150"/>
        <v>75</v>
      </c>
      <c r="W140" s="26">
        <f t="shared" si="150"/>
        <v>86</v>
      </c>
      <c r="X140" s="25">
        <f t="shared" si="150"/>
        <v>65</v>
      </c>
      <c r="Y140" s="24">
        <f t="shared" si="150"/>
        <v>58</v>
      </c>
      <c r="Z140" s="26">
        <f t="shared" si="150"/>
        <v>36</v>
      </c>
      <c r="AA140" s="25">
        <f t="shared" si="150"/>
        <v>42</v>
      </c>
      <c r="AB140" s="330">
        <f t="shared" si="150"/>
        <v>470</v>
      </c>
      <c r="AC140" s="280">
        <f>SUM((T136*T140)+(U136*U140)+(V136*V140)+(W136*W140)+(X136*X140)+(Y136*Y140)+(Z136*Z140)+(AA136*AA140))/(T140+U140+V140+W140+X140+Y140+Z140+AA140)</f>
        <v>2.217488789237668</v>
      </c>
      <c r="AD140" s="384">
        <f>SUM(AC140/4*100)</f>
        <v>55.437219730941699</v>
      </c>
      <c r="AE140" s="270"/>
      <c r="AF140" s="332" t="s">
        <v>6</v>
      </c>
      <c r="AG140" s="24">
        <f>SUM(AG137:AG139)</f>
        <v>18</v>
      </c>
      <c r="AH140" s="25">
        <f t="shared" ref="AH140:AP140" si="151">SUM(AH137:AH139)</f>
        <v>2</v>
      </c>
      <c r="AI140" s="24">
        <f t="shared" si="151"/>
        <v>61</v>
      </c>
      <c r="AJ140" s="26">
        <f t="shared" si="151"/>
        <v>56</v>
      </c>
      <c r="AK140" s="26">
        <f t="shared" si="151"/>
        <v>110</v>
      </c>
      <c r="AL140" s="25">
        <f t="shared" si="151"/>
        <v>93</v>
      </c>
      <c r="AM140" s="24">
        <f t="shared" si="151"/>
        <v>80</v>
      </c>
      <c r="AN140" s="26">
        <f t="shared" si="151"/>
        <v>52</v>
      </c>
      <c r="AO140" s="25">
        <f t="shared" si="151"/>
        <v>101</v>
      </c>
      <c r="AP140" s="330">
        <f t="shared" si="151"/>
        <v>573</v>
      </c>
      <c r="AQ140" s="280">
        <f>SUM((AH136*AH140)+(AI136*AI140)+(AJ136*AJ140)+(AK136*AK140)+(AL136*AL140)+(AM136*AM140)+(AN136*AN140)+(AO136*AO140))/(AH140+AI140+AJ140+AK140+AL140+AM140+AN140+AO140)</f>
        <v>2.5648648648648646</v>
      </c>
      <c r="AR140" s="384">
        <f>SUM(AQ140/4*100)</f>
        <v>64.121621621621614</v>
      </c>
      <c r="AT140" s="270"/>
      <c r="AU140" s="332" t="s">
        <v>6</v>
      </c>
      <c r="AV140" s="24">
        <f>SUM(AV137:AV139)</f>
        <v>42</v>
      </c>
      <c r="AW140" s="25">
        <f t="shared" ref="AW140:BE140" si="152">SUM(AW137:AW139)</f>
        <v>12</v>
      </c>
      <c r="AX140" s="24">
        <f t="shared" si="152"/>
        <v>135</v>
      </c>
      <c r="AY140" s="26">
        <f t="shared" si="152"/>
        <v>131</v>
      </c>
      <c r="AZ140" s="26">
        <f t="shared" si="152"/>
        <v>196</v>
      </c>
      <c r="BA140" s="25">
        <f t="shared" si="152"/>
        <v>158</v>
      </c>
      <c r="BB140" s="24">
        <f t="shared" si="152"/>
        <v>138</v>
      </c>
      <c r="BC140" s="26">
        <f t="shared" si="152"/>
        <v>88</v>
      </c>
      <c r="BD140" s="25">
        <f t="shared" si="152"/>
        <v>143</v>
      </c>
      <c r="BE140" s="330">
        <f t="shared" si="152"/>
        <v>1043</v>
      </c>
      <c r="BF140" s="280">
        <f>SUM((AW136*AW140)+(AX136*AX140)+(AY136*AY140)+(AZ136*AZ140)+(BA136*BA140)+(BB136*BB140)+(BC136*BC140)+(BD136*BD140))/(AW140+AX140+AY140+AZ140+BA140+BB140+BC140+BD140)</f>
        <v>2.4100899100899102</v>
      </c>
      <c r="BG140" s="384">
        <f>SUM(BF140/4*100)</f>
        <v>60.252247752247754</v>
      </c>
    </row>
    <row r="141" spans="2:59" ht="21" customHeight="1" x14ac:dyDescent="0.2">
      <c r="B141" s="116" t="s">
        <v>79</v>
      </c>
      <c r="C141" s="197">
        <f t="shared" si="134"/>
        <v>1094</v>
      </c>
      <c r="D141" s="222">
        <f t="shared" ref="D141:L141" si="153">S283</f>
        <v>46</v>
      </c>
      <c r="E141" s="222">
        <f t="shared" si="153"/>
        <v>18</v>
      </c>
      <c r="F141" s="222">
        <f t="shared" si="153"/>
        <v>129</v>
      </c>
      <c r="G141" s="222">
        <f t="shared" si="153"/>
        <v>38</v>
      </c>
      <c r="H141" s="222">
        <f t="shared" si="153"/>
        <v>48</v>
      </c>
      <c r="I141" s="222">
        <f t="shared" si="153"/>
        <v>58</v>
      </c>
      <c r="J141" s="222">
        <f t="shared" si="153"/>
        <v>110</v>
      </c>
      <c r="K141" s="222">
        <f t="shared" si="153"/>
        <v>145</v>
      </c>
      <c r="L141" s="222">
        <f t="shared" si="153"/>
        <v>502</v>
      </c>
      <c r="M141" s="198">
        <f t="shared" si="133"/>
        <v>757</v>
      </c>
      <c r="N141" s="199">
        <f t="shared" si="136"/>
        <v>72.232824427480907</v>
      </c>
      <c r="O141" s="200">
        <f>SUM((E134*E141)+(F134*F141)+(G134*G141)+(H134*H141)+(I134*I141)+(J134*J141)+(K134*K141)+(L134*L141))/(E141+F141+G141+H141+I141+J141+K141+L141)</f>
        <v>3.1226145038167941</v>
      </c>
      <c r="P141" s="199">
        <f t="shared" si="137"/>
        <v>78.065362595419856</v>
      </c>
      <c r="Q141" s="270"/>
      <c r="R141" s="331"/>
      <c r="S141" s="277">
        <f>SUM(S140+T140)</f>
        <v>34</v>
      </c>
      <c r="T141" s="279"/>
      <c r="U141" s="277">
        <f>SUM(U140+V140+W140+X140)</f>
        <v>300</v>
      </c>
      <c r="V141" s="278"/>
      <c r="W141" s="278"/>
      <c r="X141" s="279"/>
      <c r="Y141" s="277">
        <f>SUM(Y140+Z140+AA140)</f>
        <v>136</v>
      </c>
      <c r="Z141" s="278"/>
      <c r="AA141" s="279"/>
      <c r="AB141" s="331"/>
      <c r="AC141" s="280"/>
      <c r="AD141" s="384"/>
      <c r="AE141" s="270"/>
      <c r="AF141" s="333"/>
      <c r="AG141" s="277">
        <f>SUM(AG140+AH140)</f>
        <v>20</v>
      </c>
      <c r="AH141" s="279"/>
      <c r="AI141" s="277">
        <f>SUM(AI140+AJ140+AK140+AL140)</f>
        <v>320</v>
      </c>
      <c r="AJ141" s="278"/>
      <c r="AK141" s="278"/>
      <c r="AL141" s="279"/>
      <c r="AM141" s="277">
        <f>SUM(AM140+AN140+AO140)</f>
        <v>233</v>
      </c>
      <c r="AN141" s="278"/>
      <c r="AO141" s="279"/>
      <c r="AP141" s="331"/>
      <c r="AQ141" s="280"/>
      <c r="AR141" s="384"/>
      <c r="AT141" s="270"/>
      <c r="AU141" s="333"/>
      <c r="AV141" s="277">
        <f>SUM(AV140+AW140)</f>
        <v>54</v>
      </c>
      <c r="AW141" s="279"/>
      <c r="AX141" s="277">
        <f>SUM(AX140+AY140+AZ140+BA140)</f>
        <v>620</v>
      </c>
      <c r="AY141" s="278"/>
      <c r="AZ141" s="278"/>
      <c r="BA141" s="279"/>
      <c r="BB141" s="277">
        <f>SUM(BB140+BC140+BD140)</f>
        <v>369</v>
      </c>
      <c r="BC141" s="278"/>
      <c r="BD141" s="279"/>
      <c r="BE141" s="331"/>
      <c r="BF141" s="280"/>
      <c r="BG141" s="384"/>
    </row>
    <row r="142" spans="2:59" ht="21" customHeight="1" x14ac:dyDescent="0.2">
      <c r="B142" s="116" t="s">
        <v>80</v>
      </c>
      <c r="C142" s="197">
        <f t="shared" si="134"/>
        <v>2236</v>
      </c>
      <c r="D142" s="222">
        <f t="shared" ref="D142:L142" si="154">S305</f>
        <v>124</v>
      </c>
      <c r="E142" s="222">
        <f t="shared" si="154"/>
        <v>100</v>
      </c>
      <c r="F142" s="222">
        <f t="shared" si="154"/>
        <v>290</v>
      </c>
      <c r="G142" s="222">
        <f t="shared" si="154"/>
        <v>125</v>
      </c>
      <c r="H142" s="222">
        <f t="shared" si="154"/>
        <v>202</v>
      </c>
      <c r="I142" s="222">
        <f t="shared" si="154"/>
        <v>246</v>
      </c>
      <c r="J142" s="222">
        <f t="shared" si="154"/>
        <v>355</v>
      </c>
      <c r="K142" s="222">
        <f t="shared" si="154"/>
        <v>293</v>
      </c>
      <c r="L142" s="222">
        <f t="shared" si="154"/>
        <v>501</v>
      </c>
      <c r="M142" s="198">
        <f t="shared" si="133"/>
        <v>1149</v>
      </c>
      <c r="N142" s="199">
        <f t="shared" si="136"/>
        <v>54.403409090909093</v>
      </c>
      <c r="O142" s="200">
        <f>SUM((E134*E142)+(F134*F142)+(G134*G142)+(H134*H142)+(I134*I142)+(J134*J142)+(K134*K142)+(L134*L142))/(E142+F142+G142+H142+I142+J142+K142+L142)</f>
        <v>2.6472537878787881</v>
      </c>
      <c r="P142" s="199">
        <f t="shared" si="137"/>
        <v>66.181344696969703</v>
      </c>
      <c r="Q142" s="270"/>
      <c r="R142" s="107" t="s">
        <v>7</v>
      </c>
      <c r="S142" s="48">
        <f>SUM(S140/((AB140)-(S140)))</f>
        <v>5.3811659192825115E-2</v>
      </c>
      <c r="T142" s="49">
        <f>SUM(T140/((AB140)-(S140)))</f>
        <v>2.2421524663677129E-2</v>
      </c>
      <c r="U142" s="48">
        <f>SUM(U140/((AB140)-(S140)))</f>
        <v>0.16591928251121077</v>
      </c>
      <c r="V142" s="38">
        <f>SUM(V140/((AB140)-(S140)))</f>
        <v>0.16816143497757849</v>
      </c>
      <c r="W142" s="38">
        <f>SUM(W140/((AB140)-(S140)))</f>
        <v>0.19282511210762332</v>
      </c>
      <c r="X142" s="49">
        <f>SUM(X140/((AB140)-(S140)))</f>
        <v>0.14573991031390135</v>
      </c>
      <c r="Y142" s="48">
        <f>SUM(Y140/((AB140)-(S140)))</f>
        <v>0.13004484304932734</v>
      </c>
      <c r="Z142" s="38">
        <f>SUM(Z140/((AB140)-(S140)))</f>
        <v>8.0717488789237665E-2</v>
      </c>
      <c r="AA142" s="49">
        <f>SUM(AA140/((AB140)-(S140)))</f>
        <v>9.417040358744394E-2</v>
      </c>
      <c r="AB142" s="282">
        <f>SUM(T143+U143+Y143)</f>
        <v>1</v>
      </c>
      <c r="AC142" s="280" t="e">
        <f>SUM((#REF!*T142)+(#REF!*U142)+(#REF!*V142)+(#REF!*W142)+(#REF!*X142)+(#REF!*Y142)+(#REF!*Z142)+(#REF!*AA142))/(T142+U142+V142+W142+X142+Y142+Z142+AA142)</f>
        <v>#REF!</v>
      </c>
      <c r="AD142" s="384"/>
      <c r="AE142" s="270"/>
      <c r="AF142" s="61" t="s">
        <v>7</v>
      </c>
      <c r="AG142" s="48">
        <f>SUM(AG140/((AP140)-(AG140)))</f>
        <v>3.2432432432432434E-2</v>
      </c>
      <c r="AH142" s="49">
        <f>SUM(AH140/((AP140)-(AG140)))</f>
        <v>3.6036036036036037E-3</v>
      </c>
      <c r="AI142" s="48">
        <f>SUM(AI140/((AP140)-(AG140)))</f>
        <v>0.10990990990990991</v>
      </c>
      <c r="AJ142" s="38">
        <f>SUM(AJ140/((AP140)-(AG140)))</f>
        <v>0.1009009009009009</v>
      </c>
      <c r="AK142" s="38">
        <f>SUM(AK140/((AP140)-(AG140)))</f>
        <v>0.1981981981981982</v>
      </c>
      <c r="AL142" s="49">
        <f>SUM(AL140/((AP140)-(AG140)))</f>
        <v>0.16756756756756758</v>
      </c>
      <c r="AM142" s="48">
        <f>SUM(AM140/((AP140)-(AG140)))</f>
        <v>0.14414414414414414</v>
      </c>
      <c r="AN142" s="38">
        <f>SUM(AN140/((AP140)-(AG140)))</f>
        <v>9.3693693693693694E-2</v>
      </c>
      <c r="AO142" s="49">
        <f>SUM(AO140/((AP140)-(AG140)))</f>
        <v>0.18198198198198198</v>
      </c>
      <c r="AP142" s="282">
        <f>SUM(AH143+AI143+AM143)</f>
        <v>1</v>
      </c>
      <c r="AQ142" s="280" t="e">
        <f>SUM((#REF!*AH142)+(#REF!*AI142)+(#REF!*AJ142)+(#REF!*AK142)+(#REF!*AL142)+(#REF!*AM142)+(#REF!*AN142)+(#REF!*AO142))/(AH142+AI142+AJ142+AK142+AL142+AM142+AN142+AO142)</f>
        <v>#REF!</v>
      </c>
      <c r="AR142" s="384"/>
      <c r="AT142" s="270"/>
      <c r="AU142" s="61" t="s">
        <v>7</v>
      </c>
      <c r="AV142" s="48">
        <f>SUM(AV140/((BE140)-(AV140)))</f>
        <v>4.195804195804196E-2</v>
      </c>
      <c r="AW142" s="49">
        <f>SUM(AW140/((BE140)-(AV140)))</f>
        <v>1.1988011988011988E-2</v>
      </c>
      <c r="AX142" s="48">
        <f>SUM(AX140/((BE140)-(AV140)))</f>
        <v>0.13486513486513488</v>
      </c>
      <c r="AY142" s="38">
        <f>SUM(AY140/((BE140)-(AV140)))</f>
        <v>0.13086913086913088</v>
      </c>
      <c r="AZ142" s="38">
        <f>SUM(AZ140/((BE140)-(AV140)))</f>
        <v>0.19580419580419581</v>
      </c>
      <c r="BA142" s="49">
        <f>SUM(BA140/((BE140)-(AV140)))</f>
        <v>0.15784215784215785</v>
      </c>
      <c r="BB142" s="48">
        <f>SUM(BB140/((BE140)-(AV140)))</f>
        <v>0.13786213786213786</v>
      </c>
      <c r="BC142" s="38">
        <f>SUM(BC140/((BE140)-(AV140)))</f>
        <v>8.7912087912087919E-2</v>
      </c>
      <c r="BD142" s="49">
        <f>SUM(BD140/((BE140)-(AV140)))</f>
        <v>0.14285714285714285</v>
      </c>
      <c r="BE142" s="282">
        <f>SUM(AW143+AX143+BB143)</f>
        <v>1</v>
      </c>
      <c r="BF142" s="280" t="e">
        <f>SUM((#REF!*AW142)+(#REF!*AX142)+(#REF!*AY142)+(#REF!*AZ142)+(#REF!*BA142)+(#REF!*BB142)+(#REF!*BC142)+(#REF!*BD142))/(AW142+AX142+AY142+AZ142+BA142+BB142+BC142+BD142)</f>
        <v>#REF!</v>
      </c>
      <c r="BG142" s="384"/>
    </row>
    <row r="143" spans="2:59" ht="21" customHeight="1" thickBot="1" x14ac:dyDescent="0.4">
      <c r="B143" s="201" t="s">
        <v>6</v>
      </c>
      <c r="C143" s="202">
        <f t="shared" ref="C143:M143" si="155">SUM(C135:C142)</f>
        <v>12203</v>
      </c>
      <c r="D143" s="202">
        <f t="shared" si="155"/>
        <v>566</v>
      </c>
      <c r="E143" s="202">
        <f t="shared" si="155"/>
        <v>329</v>
      </c>
      <c r="F143" s="202">
        <f t="shared" si="155"/>
        <v>1150</v>
      </c>
      <c r="G143" s="202">
        <f t="shared" si="155"/>
        <v>686</v>
      </c>
      <c r="H143" s="202">
        <f t="shared" si="155"/>
        <v>1102</v>
      </c>
      <c r="I143" s="202">
        <f t="shared" si="155"/>
        <v>1349</v>
      </c>
      <c r="J143" s="202">
        <f t="shared" si="155"/>
        <v>1766</v>
      </c>
      <c r="K143" s="202">
        <f t="shared" si="155"/>
        <v>1497</v>
      </c>
      <c r="L143" s="202">
        <f t="shared" si="155"/>
        <v>3758</v>
      </c>
      <c r="M143" s="203">
        <f t="shared" si="155"/>
        <v>7021</v>
      </c>
      <c r="N143" s="204">
        <f>SUM((M143/((C143)-(D143))*100))</f>
        <v>60.33341926613388</v>
      </c>
      <c r="O143" s="205">
        <f>SUM((E134*E143)+(F134*F143)+(G134*G143)+(H134*H143)+(I134*I143)+(J134*J143)+(K134*K143)+(L134*L143))/(E143+F143+G143+H143+I143+J143+K143+L143)</f>
        <v>2.8637105783277477</v>
      </c>
      <c r="P143" s="206">
        <f>SUM(O143/4*100)</f>
        <v>71.592764458193699</v>
      </c>
      <c r="Q143" s="270"/>
      <c r="R143" s="124" t="s">
        <v>10</v>
      </c>
      <c r="S143" s="151">
        <f>SUM(S142)</f>
        <v>5.3811659192825115E-2</v>
      </c>
      <c r="T143" s="153">
        <f>SUM(T142)</f>
        <v>2.2421524663677129E-2</v>
      </c>
      <c r="U143" s="284">
        <f>SUM(U142:X142)</f>
        <v>0.67264573991031396</v>
      </c>
      <c r="V143" s="285"/>
      <c r="W143" s="285"/>
      <c r="X143" s="286"/>
      <c r="Y143" s="284">
        <f>SUM(Y142:AA142)</f>
        <v>0.30493273542600896</v>
      </c>
      <c r="Z143" s="285"/>
      <c r="AA143" s="286"/>
      <c r="AB143" s="283"/>
      <c r="AC143" s="281" t="e">
        <f>SUM((#REF!*T143)+(#REF!*U143)+(#REF!*V143)+(#REF!*W143)+(#REF!*X143)+(#REF!*Y143)+(#REF!*Z143)+(#REF!*AA143))/(T143+U143+V143+W143+X143+Y143+Z143+AA143)</f>
        <v>#REF!</v>
      </c>
      <c r="AD143" s="384"/>
      <c r="AE143" s="270"/>
      <c r="AF143" s="63" t="s">
        <v>10</v>
      </c>
      <c r="AG143" s="151">
        <f>SUM(AG142)</f>
        <v>3.2432432432432434E-2</v>
      </c>
      <c r="AH143" s="153">
        <f>SUM(AH142)</f>
        <v>3.6036036036036037E-3</v>
      </c>
      <c r="AI143" s="284">
        <f>SUM(AI142:AL142)</f>
        <v>0.57657657657657668</v>
      </c>
      <c r="AJ143" s="285"/>
      <c r="AK143" s="285"/>
      <c r="AL143" s="286"/>
      <c r="AM143" s="284">
        <f>SUM(AM142:AO142)</f>
        <v>0.41981981981981986</v>
      </c>
      <c r="AN143" s="285"/>
      <c r="AO143" s="286"/>
      <c r="AP143" s="283"/>
      <c r="AQ143" s="281" t="e">
        <f>SUM((#REF!*AH143)+(#REF!*AI143)+(#REF!*AJ143)+(#REF!*AK143)+(#REF!*AL143)+(#REF!*AM143)+(#REF!*AN143)+(#REF!*AO143))/(AH143+AI143+AJ143+AK143+AL143+AM143+AN143+AO143)</f>
        <v>#REF!</v>
      </c>
      <c r="AR143" s="384"/>
      <c r="AT143" s="270"/>
      <c r="AU143" s="63" t="s">
        <v>10</v>
      </c>
      <c r="AV143" s="151">
        <f>SUM(AV142)</f>
        <v>4.195804195804196E-2</v>
      </c>
      <c r="AW143" s="153">
        <f>SUM(AW142)</f>
        <v>1.1988011988011988E-2</v>
      </c>
      <c r="AX143" s="284">
        <f>SUM(AX142:BA142)</f>
        <v>0.61938061938061939</v>
      </c>
      <c r="AY143" s="285"/>
      <c r="AZ143" s="285"/>
      <c r="BA143" s="286"/>
      <c r="BB143" s="284">
        <f>SUM(BB142:BD142)</f>
        <v>0.36863136863136864</v>
      </c>
      <c r="BC143" s="285"/>
      <c r="BD143" s="286"/>
      <c r="BE143" s="283"/>
      <c r="BF143" s="281" t="e">
        <f>SUM((#REF!*AW143)+(#REF!*AX143)+(#REF!*AY143)+(#REF!*AZ143)+(#REF!*BA143)+(#REF!*BB143)+(#REF!*BC143)+(#REF!*BD143))/(AW143+AX143+AY143+AZ143+BA143+BB143+BC143+BD143)</f>
        <v>#REF!</v>
      </c>
      <c r="BG143" s="384"/>
    </row>
    <row r="144" spans="2:59" ht="21" customHeight="1" x14ac:dyDescent="0.2">
      <c r="B144" s="229" t="s">
        <v>45</v>
      </c>
      <c r="C144" s="231" t="s">
        <v>46</v>
      </c>
      <c r="D144" s="233" t="s">
        <v>72</v>
      </c>
      <c r="E144" s="234"/>
      <c r="F144" s="234"/>
      <c r="G144" s="234"/>
      <c r="H144" s="234"/>
      <c r="I144" s="234"/>
      <c r="J144" s="234"/>
      <c r="K144" s="234"/>
      <c r="L144" s="235"/>
      <c r="M144" s="236" t="s">
        <v>63</v>
      </c>
      <c r="N144" s="238" t="s">
        <v>64</v>
      </c>
      <c r="O144" s="240" t="s">
        <v>47</v>
      </c>
      <c r="P144" s="242" t="s">
        <v>30</v>
      </c>
      <c r="Q144" s="270"/>
      <c r="R144" s="94" t="s">
        <v>14</v>
      </c>
      <c r="S144" s="20">
        <f t="shared" ref="S144:AA144" si="156">S71</f>
        <v>5</v>
      </c>
      <c r="T144" s="21">
        <f t="shared" si="156"/>
        <v>3</v>
      </c>
      <c r="U144" s="20">
        <f t="shared" si="156"/>
        <v>23</v>
      </c>
      <c r="V144" s="22">
        <f t="shared" si="156"/>
        <v>27</v>
      </c>
      <c r="W144" s="22">
        <f t="shared" si="156"/>
        <v>33</v>
      </c>
      <c r="X144" s="21">
        <f t="shared" si="156"/>
        <v>22</v>
      </c>
      <c r="Y144" s="20">
        <f t="shared" si="156"/>
        <v>30</v>
      </c>
      <c r="Z144" s="22">
        <f t="shared" si="156"/>
        <v>26</v>
      </c>
      <c r="AA144" s="21">
        <f t="shared" si="156"/>
        <v>16</v>
      </c>
      <c r="AB144" s="94">
        <f>SUM(S144:AA144)</f>
        <v>185</v>
      </c>
      <c r="AC144" s="92">
        <f>SUM((T136*T144)+(U136*U144)+(V136*V144)+(W136*W144)+(X136*X144)+(Y136*Y144)+(Z136*Z144)+(AA136*AA144))/(T144+U144+V144+W144+X144+Y144+Z144+AA144)</f>
        <v>2.3861111111111111</v>
      </c>
      <c r="AD144" s="66">
        <f>SUM(AC144/4*100)</f>
        <v>59.652777777777779</v>
      </c>
      <c r="AE144" s="270"/>
      <c r="AF144" s="76" t="s">
        <v>14</v>
      </c>
      <c r="AG144" s="20">
        <f t="shared" ref="AG144:AO144" si="157">AG71</f>
        <v>3</v>
      </c>
      <c r="AH144" s="21">
        <f t="shared" si="157"/>
        <v>0</v>
      </c>
      <c r="AI144" s="20">
        <f t="shared" si="157"/>
        <v>17</v>
      </c>
      <c r="AJ144" s="22">
        <f t="shared" si="157"/>
        <v>10</v>
      </c>
      <c r="AK144" s="22">
        <f t="shared" si="157"/>
        <v>20</v>
      </c>
      <c r="AL144" s="21">
        <f t="shared" si="157"/>
        <v>26</v>
      </c>
      <c r="AM144" s="20">
        <f t="shared" si="157"/>
        <v>28</v>
      </c>
      <c r="AN144" s="22">
        <f t="shared" si="157"/>
        <v>26</v>
      </c>
      <c r="AO144" s="21">
        <f t="shared" si="157"/>
        <v>49</v>
      </c>
      <c r="AP144" s="94">
        <f>SUM(AG144:AO144)</f>
        <v>179</v>
      </c>
      <c r="AQ144" s="92">
        <f>SUM((AH136*AH144)+(AI136*AI144)+(AJ136*AJ144)+(AK136*AK144)+(AL136*AL144)+(AM136*AM144)+(AN136*AN144)+(AO136*AO144))/(AH144+AI144+AJ144+AK144+AL144+AM144+AN144+AO144)</f>
        <v>2.8863636363636362</v>
      </c>
      <c r="AR144" s="66">
        <f>SUM(AQ144/4*100)</f>
        <v>72.159090909090907</v>
      </c>
      <c r="AT144" s="270"/>
      <c r="AU144" s="76" t="s">
        <v>14</v>
      </c>
      <c r="AV144" s="20">
        <f t="shared" ref="AV144:BD146" si="158">SUM(S144+AG144)</f>
        <v>8</v>
      </c>
      <c r="AW144" s="21">
        <f t="shared" si="158"/>
        <v>3</v>
      </c>
      <c r="AX144" s="20">
        <f t="shared" si="158"/>
        <v>40</v>
      </c>
      <c r="AY144" s="22">
        <f t="shared" si="158"/>
        <v>37</v>
      </c>
      <c r="AZ144" s="22">
        <f t="shared" si="158"/>
        <v>53</v>
      </c>
      <c r="BA144" s="21">
        <f t="shared" si="158"/>
        <v>48</v>
      </c>
      <c r="BB144" s="20">
        <f t="shared" si="158"/>
        <v>58</v>
      </c>
      <c r="BC144" s="22">
        <f t="shared" si="158"/>
        <v>52</v>
      </c>
      <c r="BD144" s="21">
        <f t="shared" si="158"/>
        <v>65</v>
      </c>
      <c r="BE144" s="94">
        <f>SUM(AV144:BD144)</f>
        <v>364</v>
      </c>
      <c r="BF144" s="92">
        <f>SUM((AW136*AW144)+(AX136*AX144)+(AY136*AY144)+(AZ136*AZ144)+(BA136*BA144)+(BB136*BB144)+(BC136*BC144)+(BD136*BD144))/(AW144+AX144+AY144+AZ144+BA144+BB144+BC144+BD144)</f>
        <v>2.6334269662921348</v>
      </c>
      <c r="BG144" s="66">
        <f t="shared" si="145"/>
        <v>65.835674157303373</v>
      </c>
    </row>
    <row r="145" spans="2:59" ht="21" customHeight="1" x14ac:dyDescent="0.2">
      <c r="B145" s="230"/>
      <c r="C145" s="232"/>
      <c r="D145" s="196" t="s">
        <v>9</v>
      </c>
      <c r="E145" s="197">
        <v>0</v>
      </c>
      <c r="F145" s="197">
        <v>1</v>
      </c>
      <c r="G145" s="197">
        <v>1.5</v>
      </c>
      <c r="H145" s="197">
        <v>2</v>
      </c>
      <c r="I145" s="197">
        <v>2.5</v>
      </c>
      <c r="J145" s="197">
        <v>3</v>
      </c>
      <c r="K145" s="197">
        <v>3.5</v>
      </c>
      <c r="L145" s="197">
        <v>4</v>
      </c>
      <c r="M145" s="237"/>
      <c r="N145" s="239"/>
      <c r="O145" s="241"/>
      <c r="P145" s="243"/>
      <c r="Q145" s="270"/>
      <c r="R145" s="107" t="s">
        <v>15</v>
      </c>
      <c r="S145" s="24">
        <f t="shared" ref="S145:AA145" si="159">S93</f>
        <v>11</v>
      </c>
      <c r="T145" s="25">
        <f t="shared" si="159"/>
        <v>2</v>
      </c>
      <c r="U145" s="24">
        <f t="shared" si="159"/>
        <v>23</v>
      </c>
      <c r="V145" s="26">
        <f t="shared" si="159"/>
        <v>20</v>
      </c>
      <c r="W145" s="26">
        <f t="shared" si="159"/>
        <v>31</v>
      </c>
      <c r="X145" s="25">
        <f t="shared" si="159"/>
        <v>25</v>
      </c>
      <c r="Y145" s="24">
        <f t="shared" si="159"/>
        <v>40</v>
      </c>
      <c r="Z145" s="26">
        <f t="shared" si="159"/>
        <v>23</v>
      </c>
      <c r="AA145" s="25">
        <f t="shared" si="159"/>
        <v>10</v>
      </c>
      <c r="AB145" s="97">
        <f>SUM(S145:AA145)</f>
        <v>185</v>
      </c>
      <c r="AC145" s="70">
        <f>SUM((T136*T145)+(U136*U145)+(V136*V145)+(W136*W145)+(X136*X145)+(Y136*Y145)+(Z136*Z145)+(AA136*AA145))/(T145+U145+V145+W145+X145+Y145+Z145+AA145)</f>
        <v>2.4022988505747125</v>
      </c>
      <c r="AD145" s="67">
        <f>SUM(AC145/4*100)</f>
        <v>60.057471264367813</v>
      </c>
      <c r="AE145" s="270"/>
      <c r="AF145" s="61" t="s">
        <v>15</v>
      </c>
      <c r="AG145" s="24">
        <f t="shared" ref="AG145:AO145" si="160">AG93</f>
        <v>2</v>
      </c>
      <c r="AH145" s="25">
        <f t="shared" si="160"/>
        <v>14</v>
      </c>
      <c r="AI145" s="24">
        <f t="shared" si="160"/>
        <v>35</v>
      </c>
      <c r="AJ145" s="26">
        <f t="shared" si="160"/>
        <v>24</v>
      </c>
      <c r="AK145" s="26">
        <f t="shared" si="160"/>
        <v>22</v>
      </c>
      <c r="AL145" s="25">
        <f t="shared" si="160"/>
        <v>36</v>
      </c>
      <c r="AM145" s="24">
        <f t="shared" si="160"/>
        <v>27</v>
      </c>
      <c r="AN145" s="26">
        <f t="shared" si="160"/>
        <v>13</v>
      </c>
      <c r="AO145" s="25">
        <f t="shared" si="160"/>
        <v>5</v>
      </c>
      <c r="AP145" s="97">
        <f>SUM(AG145:AO145)</f>
        <v>178</v>
      </c>
      <c r="AQ145" s="70">
        <f>SUM((AH136*AH145)+(AI136*AI145)+(AJ136*AJ145)+(AK136*AK145)+(AL136*AL145)+(AM136*AM145)+(AN136*AN145)+(AO136*AO145))/(AH145+AI145+AJ145+AK145+AL145+AM145+AN145+AO145)</f>
        <v>1.9971590909090908</v>
      </c>
      <c r="AR145" s="67">
        <f>SUM(AQ145/4*100)</f>
        <v>49.928977272727273</v>
      </c>
      <c r="AT145" s="270"/>
      <c r="AU145" s="61" t="s">
        <v>15</v>
      </c>
      <c r="AV145" s="24">
        <f t="shared" si="158"/>
        <v>13</v>
      </c>
      <c r="AW145" s="25">
        <f t="shared" si="158"/>
        <v>16</v>
      </c>
      <c r="AX145" s="24">
        <f t="shared" si="158"/>
        <v>58</v>
      </c>
      <c r="AY145" s="26">
        <f t="shared" si="158"/>
        <v>44</v>
      </c>
      <c r="AZ145" s="26">
        <f t="shared" si="158"/>
        <v>53</v>
      </c>
      <c r="BA145" s="25">
        <f t="shared" si="158"/>
        <v>61</v>
      </c>
      <c r="BB145" s="24">
        <f t="shared" si="158"/>
        <v>67</v>
      </c>
      <c r="BC145" s="26">
        <f t="shared" si="158"/>
        <v>36</v>
      </c>
      <c r="BD145" s="25">
        <f t="shared" si="158"/>
        <v>15</v>
      </c>
      <c r="BE145" s="56">
        <f>SUM(AV145:BD145)</f>
        <v>363</v>
      </c>
      <c r="BF145" s="70">
        <f>SUM((AW136*AW145)+(AX136*AX145)+(AY136*AY145)+(AZ136*AZ145)+(BA136*BA145)+(BB136*BB145)+(BC136*BC145)+(BD136*BD145))/(AW145+AX145+AY145+AZ145+BA145+BB145+BC145+BD145)</f>
        <v>2.1985714285714284</v>
      </c>
      <c r="BG145" s="67">
        <f t="shared" si="145"/>
        <v>54.964285714285708</v>
      </c>
    </row>
    <row r="146" spans="2:59" ht="21.75" customHeight="1" x14ac:dyDescent="0.2">
      <c r="B146" s="228" t="s">
        <v>73</v>
      </c>
      <c r="C146" s="197">
        <f t="shared" ref="C146:C153" si="161">SUM(D146:L146)</f>
        <v>1141</v>
      </c>
      <c r="D146" s="222">
        <f t="shared" ref="D146:L146" si="162">AG151</f>
        <v>24</v>
      </c>
      <c r="E146" s="222">
        <f t="shared" si="162"/>
        <v>16</v>
      </c>
      <c r="F146" s="222">
        <f t="shared" si="162"/>
        <v>146</v>
      </c>
      <c r="G146" s="222">
        <f t="shared" si="162"/>
        <v>119</v>
      </c>
      <c r="H146" s="222">
        <f t="shared" si="162"/>
        <v>199</v>
      </c>
      <c r="I146" s="222">
        <f t="shared" si="162"/>
        <v>203</v>
      </c>
      <c r="J146" s="222">
        <f t="shared" si="162"/>
        <v>161</v>
      </c>
      <c r="K146" s="222">
        <f t="shared" si="162"/>
        <v>107</v>
      </c>
      <c r="L146" s="222">
        <f t="shared" si="162"/>
        <v>166</v>
      </c>
      <c r="M146" s="198">
        <f t="shared" ref="M146:M153" si="163">SUM(J146+K146+L146)</f>
        <v>434</v>
      </c>
      <c r="N146" s="207">
        <f>SUM(M146/(E146+F146+G146+H146+I146+J146+K146+L146)*100)</f>
        <v>38.854073410922112</v>
      </c>
      <c r="O146" s="208">
        <f>SUM((E145*E146)+(F145*F146)+(G145*G146)+(H145*H146)+(I145*I146)+(J145*J146)+(K145*K146)+(L145*L146))/(E146+F146+G146+H146+I146+J146+K146+L146)</f>
        <v>2.463294538943599</v>
      </c>
      <c r="P146" s="199">
        <f>SUM(O146/4*100)</f>
        <v>61.582363473589972</v>
      </c>
      <c r="Q146" s="270"/>
      <c r="R146" s="107" t="s">
        <v>1</v>
      </c>
      <c r="S146" s="18">
        <f t="shared" ref="S146:AA146" si="164">S115</f>
        <v>9</v>
      </c>
      <c r="T146" s="19">
        <f t="shared" si="164"/>
        <v>0</v>
      </c>
      <c r="U146" s="18">
        <f t="shared" si="164"/>
        <v>2</v>
      </c>
      <c r="V146" s="37">
        <f t="shared" si="164"/>
        <v>6</v>
      </c>
      <c r="W146" s="37">
        <f t="shared" si="164"/>
        <v>21</v>
      </c>
      <c r="X146" s="19">
        <f t="shared" si="164"/>
        <v>32</v>
      </c>
      <c r="Y146" s="18">
        <f t="shared" si="164"/>
        <v>40</v>
      </c>
      <c r="Z146" s="37">
        <f t="shared" si="164"/>
        <v>33</v>
      </c>
      <c r="AA146" s="19">
        <f t="shared" si="164"/>
        <v>77</v>
      </c>
      <c r="AB146" s="65">
        <f>SUM(S146:AA146)</f>
        <v>220</v>
      </c>
      <c r="AC146" s="70">
        <f>SUM((T136*T146)+(U136*U146)+(V136*V146)+(W136*W146)+(X136*X146)+(Y136*Y146)+(Z136*Z146)+(AA136*AA146))/(T146+U146+V146+W146+X146+Y146+Z146+AA146)</f>
        <v>3.2061611374407581</v>
      </c>
      <c r="AD146" s="67">
        <f>SUM(AC146/4*100)</f>
        <v>80.154028436018947</v>
      </c>
      <c r="AE146" s="270"/>
      <c r="AF146" s="61" t="s">
        <v>1</v>
      </c>
      <c r="AG146" s="18">
        <f t="shared" ref="AG146:AO146" si="165">AG115</f>
        <v>1</v>
      </c>
      <c r="AH146" s="19">
        <f t="shared" si="165"/>
        <v>0</v>
      </c>
      <c r="AI146" s="18">
        <f t="shared" si="165"/>
        <v>33</v>
      </c>
      <c r="AJ146" s="37">
        <f t="shared" si="165"/>
        <v>29</v>
      </c>
      <c r="AK146" s="37">
        <f t="shared" si="165"/>
        <v>47</v>
      </c>
      <c r="AL146" s="19">
        <f t="shared" si="165"/>
        <v>48</v>
      </c>
      <c r="AM146" s="18">
        <f t="shared" si="165"/>
        <v>26</v>
      </c>
      <c r="AN146" s="37">
        <f t="shared" si="165"/>
        <v>16</v>
      </c>
      <c r="AO146" s="19">
        <f t="shared" si="165"/>
        <v>11</v>
      </c>
      <c r="AP146" s="65">
        <f>SUM(AG146:AO146)</f>
        <v>211</v>
      </c>
      <c r="AQ146" s="70">
        <f>SUM((AH136*AH146)+(AI136*AI146)+(AJ136*AJ146)+(AK136*AK146)+(AL136*AL146)+(AM136*AM146)+(AN136*AN146)+(AO136*AO146))/(AH146+AI146+AJ146+AK146+AL146+AM146+AN146+AO146)</f>
        <v>2.230952380952381</v>
      </c>
      <c r="AR146" s="67">
        <f>SUM(AQ146/4*100)</f>
        <v>55.773809523809526</v>
      </c>
      <c r="AT146" s="270"/>
      <c r="AU146" s="61" t="s">
        <v>1</v>
      </c>
      <c r="AV146" s="18">
        <f t="shared" si="158"/>
        <v>10</v>
      </c>
      <c r="AW146" s="19">
        <f t="shared" si="158"/>
        <v>0</v>
      </c>
      <c r="AX146" s="18">
        <f t="shared" si="158"/>
        <v>35</v>
      </c>
      <c r="AY146" s="37">
        <f t="shared" si="158"/>
        <v>35</v>
      </c>
      <c r="AZ146" s="37">
        <f t="shared" si="158"/>
        <v>68</v>
      </c>
      <c r="BA146" s="19">
        <f t="shared" si="158"/>
        <v>80</v>
      </c>
      <c r="BB146" s="18">
        <f t="shared" si="158"/>
        <v>66</v>
      </c>
      <c r="BC146" s="37">
        <f t="shared" si="158"/>
        <v>49</v>
      </c>
      <c r="BD146" s="19">
        <f t="shared" si="158"/>
        <v>88</v>
      </c>
      <c r="BE146" s="65">
        <f>SUM(AV146:BD146)</f>
        <v>431</v>
      </c>
      <c r="BF146" s="70">
        <f>SUM((AW136*AW146)+(AX136*AX146)+(AY136*AY146)+(AZ136*AZ146)+(BA136*BA146)+(BB136*BB146)+(BC136*BC146)+(BD136*BD146))/(AW146+AX146+AY146+AZ146+BA146+BB146+BC146+BD146)</f>
        <v>2.7197149643705463</v>
      </c>
      <c r="BG146" s="67">
        <f t="shared" si="145"/>
        <v>67.992874109263653</v>
      </c>
    </row>
    <row r="147" spans="2:59" ht="21" customHeight="1" x14ac:dyDescent="0.2">
      <c r="B147" s="228" t="s">
        <v>74</v>
      </c>
      <c r="C147" s="197">
        <f t="shared" si="161"/>
        <v>1347</v>
      </c>
      <c r="D147" s="222">
        <f t="shared" ref="D147:L147" si="166">AG173</f>
        <v>37</v>
      </c>
      <c r="E147" s="222">
        <f t="shared" si="166"/>
        <v>63</v>
      </c>
      <c r="F147" s="222">
        <f t="shared" si="166"/>
        <v>180</v>
      </c>
      <c r="G147" s="222">
        <f t="shared" si="166"/>
        <v>133</v>
      </c>
      <c r="H147" s="222">
        <f t="shared" si="166"/>
        <v>211</v>
      </c>
      <c r="I147" s="222">
        <f t="shared" si="166"/>
        <v>262</v>
      </c>
      <c r="J147" s="222">
        <f t="shared" si="166"/>
        <v>212</v>
      </c>
      <c r="K147" s="222">
        <f t="shared" si="166"/>
        <v>104</v>
      </c>
      <c r="L147" s="222">
        <f t="shared" si="166"/>
        <v>145</v>
      </c>
      <c r="M147" s="198">
        <f t="shared" si="163"/>
        <v>461</v>
      </c>
      <c r="N147" s="207">
        <f t="shared" ref="N147:N153" si="167">SUM(M147/(E147+F147+G147+H147+I147+J147+K147+L147)*100)</f>
        <v>35.190839694656489</v>
      </c>
      <c r="O147" s="208">
        <f>SUM((E145*E147)+(F145*F147)+(G145*G147)+(H145*H147)+(I145*I147)+(J145*J147)+(K145*K147)+(L145*L147))/(E147+F147+G147+H147+I147+J147+K147+L147)</f>
        <v>2.3179389312977099</v>
      </c>
      <c r="P147" s="199">
        <f t="shared" ref="P147:P151" si="168">SUM(O147/4*100)</f>
        <v>57.948473282442748</v>
      </c>
      <c r="Q147" s="270"/>
      <c r="R147" s="330" t="s">
        <v>6</v>
      </c>
      <c r="S147" s="24">
        <f>SUM(S144:S146)</f>
        <v>25</v>
      </c>
      <c r="T147" s="25">
        <f t="shared" ref="T147:AB147" si="169">SUM(T144:T146)</f>
        <v>5</v>
      </c>
      <c r="U147" s="24">
        <f t="shared" si="169"/>
        <v>48</v>
      </c>
      <c r="V147" s="26">
        <f t="shared" si="169"/>
        <v>53</v>
      </c>
      <c r="W147" s="26">
        <f t="shared" si="169"/>
        <v>85</v>
      </c>
      <c r="X147" s="25">
        <f t="shared" si="169"/>
        <v>79</v>
      </c>
      <c r="Y147" s="24">
        <f t="shared" si="169"/>
        <v>110</v>
      </c>
      <c r="Z147" s="26">
        <f t="shared" si="169"/>
        <v>82</v>
      </c>
      <c r="AA147" s="25">
        <f t="shared" si="169"/>
        <v>103</v>
      </c>
      <c r="AB147" s="330">
        <f t="shared" si="169"/>
        <v>590</v>
      </c>
      <c r="AC147" s="343">
        <f>SUM((T136*T147)+(U136*U147)+(V136*V147)+(W136*W147)+(X136*X147)+(Y136*Y147)+(Z136*Z147)+(AA136*AA147))/(T147+U147+V147+W147+X147+Y147+Z147+AA147)</f>
        <v>2.6973451327433628</v>
      </c>
      <c r="AD147" s="385">
        <f>SUM(AC147/4*100)</f>
        <v>67.43362831858407</v>
      </c>
      <c r="AE147" s="270"/>
      <c r="AF147" s="332" t="s">
        <v>6</v>
      </c>
      <c r="AG147" s="24">
        <f>SUM(AG144:AG146)</f>
        <v>6</v>
      </c>
      <c r="AH147" s="25">
        <f t="shared" ref="AH147:AP147" si="170">SUM(AH144:AH146)</f>
        <v>14</v>
      </c>
      <c r="AI147" s="24">
        <f t="shared" si="170"/>
        <v>85</v>
      </c>
      <c r="AJ147" s="26">
        <f t="shared" si="170"/>
        <v>63</v>
      </c>
      <c r="AK147" s="26">
        <f t="shared" si="170"/>
        <v>89</v>
      </c>
      <c r="AL147" s="25">
        <f t="shared" si="170"/>
        <v>110</v>
      </c>
      <c r="AM147" s="24">
        <f t="shared" si="170"/>
        <v>81</v>
      </c>
      <c r="AN147" s="26">
        <f t="shared" si="170"/>
        <v>55</v>
      </c>
      <c r="AO147" s="25">
        <f t="shared" si="170"/>
        <v>65</v>
      </c>
      <c r="AP147" s="330">
        <f t="shared" si="170"/>
        <v>568</v>
      </c>
      <c r="AQ147" s="343">
        <f>SUM((AH136*AH147)+(AI136*AI147)+(AJ136*AJ147)+(AK136*AK147)+(AL136*AL147)+(AM136*AM147)+(AN136*AN147)+(AO136*AO147))/(AH147+AI147+AJ147+AK147+AL147+AM147+AN147+AO147)</f>
        <v>2.3629893238434163</v>
      </c>
      <c r="AR147" s="385">
        <f>SUM(AQ147/4*100)</f>
        <v>59.07473309608541</v>
      </c>
      <c r="AT147" s="270"/>
      <c r="AU147" s="332" t="s">
        <v>6</v>
      </c>
      <c r="AV147" s="24">
        <f>SUM(AV144:AV146)</f>
        <v>31</v>
      </c>
      <c r="AW147" s="25">
        <f t="shared" ref="AW147:BE147" si="171">SUM(AW144:AW146)</f>
        <v>19</v>
      </c>
      <c r="AX147" s="24">
        <f t="shared" si="171"/>
        <v>133</v>
      </c>
      <c r="AY147" s="26">
        <f t="shared" si="171"/>
        <v>116</v>
      </c>
      <c r="AZ147" s="26">
        <f t="shared" si="171"/>
        <v>174</v>
      </c>
      <c r="BA147" s="25">
        <f t="shared" si="171"/>
        <v>189</v>
      </c>
      <c r="BB147" s="24">
        <f t="shared" si="171"/>
        <v>191</v>
      </c>
      <c r="BC147" s="26">
        <f t="shared" si="171"/>
        <v>137</v>
      </c>
      <c r="BD147" s="25">
        <f t="shared" si="171"/>
        <v>168</v>
      </c>
      <c r="BE147" s="330">
        <f t="shared" si="171"/>
        <v>1158</v>
      </c>
      <c r="BF147" s="343">
        <f>SUM((AW136*AW147)+(AX136*AX147)+(AY136*AY147)+(AZ136*AZ147)+(BA136*BA147)+(BB136*BB147)+(BC136*BC147)+(BD136*BD147))/(AW147+AX147+AY147+AZ147+BA147+BB147+BC147+BD147)</f>
        <v>2.5306122448979593</v>
      </c>
      <c r="BG147" s="385">
        <f>SUM(BF147/4*100)</f>
        <v>63.265306122448983</v>
      </c>
    </row>
    <row r="148" spans="2:59" ht="21" customHeight="1" x14ac:dyDescent="0.2">
      <c r="B148" s="228" t="s">
        <v>75</v>
      </c>
      <c r="C148" s="197">
        <f t="shared" si="161"/>
        <v>1441</v>
      </c>
      <c r="D148" s="222">
        <f t="shared" ref="D148:L148" si="172">AG195</f>
        <v>33</v>
      </c>
      <c r="E148" s="222">
        <f t="shared" si="172"/>
        <v>53</v>
      </c>
      <c r="F148" s="222">
        <f t="shared" si="172"/>
        <v>162</v>
      </c>
      <c r="G148" s="222">
        <f t="shared" si="172"/>
        <v>171</v>
      </c>
      <c r="H148" s="222">
        <f t="shared" si="172"/>
        <v>182</v>
      </c>
      <c r="I148" s="222">
        <f t="shared" si="172"/>
        <v>171</v>
      </c>
      <c r="J148" s="222">
        <f t="shared" si="172"/>
        <v>213</v>
      </c>
      <c r="K148" s="222">
        <f t="shared" si="172"/>
        <v>190</v>
      </c>
      <c r="L148" s="222">
        <f t="shared" si="172"/>
        <v>266</v>
      </c>
      <c r="M148" s="198">
        <f t="shared" si="163"/>
        <v>669</v>
      </c>
      <c r="N148" s="207">
        <f t="shared" si="167"/>
        <v>47.514204545454547</v>
      </c>
      <c r="O148" s="208">
        <f>SUM((E145*E148)+(F145*F148)+(G145*G148)+(H145*H148)+(I145*I148)+(J145*J148)+(K145*K148)+(L145*L148))/(E148+F148+G148+H148+I148+J148+K148+L148)</f>
        <v>2.5411931818181817</v>
      </c>
      <c r="P148" s="199">
        <f t="shared" si="168"/>
        <v>63.52982954545454</v>
      </c>
      <c r="Q148" s="270"/>
      <c r="R148" s="331"/>
      <c r="S148" s="277">
        <f>SUM(S147+T147)</f>
        <v>30</v>
      </c>
      <c r="T148" s="279"/>
      <c r="U148" s="277">
        <f>SUM(U147+V147+W147+X147)</f>
        <v>265</v>
      </c>
      <c r="V148" s="278"/>
      <c r="W148" s="278"/>
      <c r="X148" s="279"/>
      <c r="Y148" s="277">
        <f>SUM(Y147+Z147+AA147)</f>
        <v>295</v>
      </c>
      <c r="Z148" s="278"/>
      <c r="AA148" s="279"/>
      <c r="AB148" s="331"/>
      <c r="AC148" s="343"/>
      <c r="AD148" s="385"/>
      <c r="AE148" s="270"/>
      <c r="AF148" s="333"/>
      <c r="AG148" s="277">
        <f>SUM(AG147+AH147)</f>
        <v>20</v>
      </c>
      <c r="AH148" s="279"/>
      <c r="AI148" s="277">
        <f>SUM(AI147+AJ147+AK147+AL147)</f>
        <v>347</v>
      </c>
      <c r="AJ148" s="278"/>
      <c r="AK148" s="278"/>
      <c r="AL148" s="279"/>
      <c r="AM148" s="277">
        <f>SUM(AM147+AN147+AO147)</f>
        <v>201</v>
      </c>
      <c r="AN148" s="278"/>
      <c r="AO148" s="279"/>
      <c r="AP148" s="331"/>
      <c r="AQ148" s="343"/>
      <c r="AR148" s="385"/>
      <c r="AT148" s="270"/>
      <c r="AU148" s="333"/>
      <c r="AV148" s="277">
        <f>SUM(AV147+AW147)</f>
        <v>50</v>
      </c>
      <c r="AW148" s="279"/>
      <c r="AX148" s="277">
        <f>SUM(AX147+AY147+AZ147+BA147)</f>
        <v>612</v>
      </c>
      <c r="AY148" s="278"/>
      <c r="AZ148" s="278"/>
      <c r="BA148" s="279"/>
      <c r="BB148" s="277">
        <f>SUM(BB147+BC147+BD147)</f>
        <v>496</v>
      </c>
      <c r="BC148" s="278"/>
      <c r="BD148" s="279"/>
      <c r="BE148" s="331"/>
      <c r="BF148" s="343"/>
      <c r="BG148" s="385"/>
    </row>
    <row r="149" spans="2:59" ht="21" customHeight="1" x14ac:dyDescent="0.2">
      <c r="B149" s="228" t="s">
        <v>76</v>
      </c>
      <c r="C149" s="197">
        <f t="shared" si="161"/>
        <v>2224</v>
      </c>
      <c r="D149" s="222">
        <f t="shared" ref="D149:L149" si="173">AG217</f>
        <v>176</v>
      </c>
      <c r="E149" s="222">
        <f t="shared" si="173"/>
        <v>55</v>
      </c>
      <c r="F149" s="222">
        <f t="shared" si="173"/>
        <v>136</v>
      </c>
      <c r="G149" s="222">
        <f t="shared" si="173"/>
        <v>47</v>
      </c>
      <c r="H149" s="222">
        <f t="shared" si="173"/>
        <v>132</v>
      </c>
      <c r="I149" s="222">
        <f t="shared" si="173"/>
        <v>150</v>
      </c>
      <c r="J149" s="222">
        <f t="shared" si="173"/>
        <v>278</v>
      </c>
      <c r="K149" s="222">
        <f t="shared" si="173"/>
        <v>244</v>
      </c>
      <c r="L149" s="222">
        <f t="shared" si="173"/>
        <v>1006</v>
      </c>
      <c r="M149" s="198">
        <f t="shared" si="163"/>
        <v>1528</v>
      </c>
      <c r="N149" s="207">
        <f t="shared" si="167"/>
        <v>74.609375</v>
      </c>
      <c r="O149" s="208">
        <f>SUM((E145*E149)+(F145*F149)+(G145*G149)+(H145*H149)+(I145*I149)+(J145*J149)+(K145*K149)+(L145*L149))/(E149+F149+G149+H149+I149+J149+K149+L149)</f>
        <v>3.201904296875</v>
      </c>
      <c r="P149" s="199">
        <f t="shared" si="168"/>
        <v>80.047607421875</v>
      </c>
      <c r="Q149" s="270"/>
      <c r="R149" s="107" t="s">
        <v>7</v>
      </c>
      <c r="S149" s="48">
        <f>SUM(S147/((AB147)-(S147)))</f>
        <v>4.4247787610619468E-2</v>
      </c>
      <c r="T149" s="49">
        <f>SUM(T147/((AB147)-(S147)))</f>
        <v>8.8495575221238937E-3</v>
      </c>
      <c r="U149" s="48">
        <f>SUM(U147/((AB147)-(S147)))</f>
        <v>8.4955752212389379E-2</v>
      </c>
      <c r="V149" s="38">
        <f>SUM(V147/((AB147)-(S147)))</f>
        <v>9.3805309734513273E-2</v>
      </c>
      <c r="W149" s="38">
        <f>SUM(W147/((AB147)-(S147)))</f>
        <v>0.15044247787610621</v>
      </c>
      <c r="X149" s="49">
        <f>SUM(X147/((AB147)-(S147)))</f>
        <v>0.13982300884955753</v>
      </c>
      <c r="Y149" s="48">
        <f>SUM(Y147/((AB147)-(S147)))</f>
        <v>0.19469026548672566</v>
      </c>
      <c r="Z149" s="38">
        <f>SUM(Z147/((AB147)-(S147)))</f>
        <v>0.14513274336283186</v>
      </c>
      <c r="AA149" s="49">
        <f>SUM(AA147/((AB147)-(S147)))</f>
        <v>0.18230088495575222</v>
      </c>
      <c r="AB149" s="282">
        <f>SUM(T150+U150+Y150)</f>
        <v>1</v>
      </c>
      <c r="AC149" s="343" t="e">
        <f>SUM((#REF!*T149)+(#REF!*U149)+(#REF!*V149)+(#REF!*W149)+(#REF!*X149)+(#REF!*Y149)+(#REF!*Z149)+(#REF!*AA149))/(T149+U149+V149+W149+X149+Y149+Z149+AA149)</f>
        <v>#REF!</v>
      </c>
      <c r="AD149" s="385"/>
      <c r="AE149" s="270"/>
      <c r="AF149" s="61" t="s">
        <v>7</v>
      </c>
      <c r="AG149" s="48">
        <f>SUM(AG147/((AP147)-(AG147)))</f>
        <v>1.0676156583629894E-2</v>
      </c>
      <c r="AH149" s="49">
        <f>SUM(AH147/((AP147)-(AG147)))</f>
        <v>2.491103202846975E-2</v>
      </c>
      <c r="AI149" s="48">
        <f>SUM(AI147/((AP147)-(AG147)))</f>
        <v>0.1512455516014235</v>
      </c>
      <c r="AJ149" s="38">
        <f>SUM(AJ147/((AP147)-(AG147)))</f>
        <v>0.11209964412811388</v>
      </c>
      <c r="AK149" s="38">
        <f>SUM(AK147/((AP147)-(AG147)))</f>
        <v>0.15836298932384341</v>
      </c>
      <c r="AL149" s="49">
        <f>SUM(AL147/((AP147)-(AG147)))</f>
        <v>0.19572953736654805</v>
      </c>
      <c r="AM149" s="48">
        <f>SUM(AM147/((AP147)-(AG147)))</f>
        <v>0.14412811387900357</v>
      </c>
      <c r="AN149" s="38">
        <f>SUM(AN147/((AP147)-(AG147)))</f>
        <v>9.7864768683274025E-2</v>
      </c>
      <c r="AO149" s="49">
        <f>SUM(AO147/((AP147)-(AG147)))</f>
        <v>0.11565836298932385</v>
      </c>
      <c r="AP149" s="282">
        <f>SUM(AH150+AI150+AM150)</f>
        <v>1</v>
      </c>
      <c r="AQ149" s="343" t="e">
        <f>SUM((#REF!*AH149)+(#REF!*AI149)+(#REF!*AJ149)+(#REF!*AK149)+(#REF!*AL149)+(#REF!*AM149)+(#REF!*AN149)+(#REF!*AO149))/(AH149+AI149+AJ149+AK149+AL149+AM149+AN149+AO149)</f>
        <v>#REF!</v>
      </c>
      <c r="AR149" s="385"/>
      <c r="AT149" s="270"/>
      <c r="AU149" s="61" t="s">
        <v>7</v>
      </c>
      <c r="AV149" s="48">
        <f>SUM(AV147/((BE147)-(AV147)))</f>
        <v>2.7506654835847383E-2</v>
      </c>
      <c r="AW149" s="49">
        <f>SUM(AW147/((BE147)-(AV147)))</f>
        <v>1.6858917480035492E-2</v>
      </c>
      <c r="AX149" s="48">
        <f>SUM(AX147/((BE147)-(AV147)))</f>
        <v>0.11801242236024845</v>
      </c>
      <c r="AY149" s="38">
        <f>SUM(AY147/((BE147)-(AV147)))</f>
        <v>0.10292812777284827</v>
      </c>
      <c r="AZ149" s="38">
        <f>SUM(AZ147/((BE147)-(AV147)))</f>
        <v>0.1543921916592724</v>
      </c>
      <c r="BA149" s="49">
        <f>SUM(BA147/((BE147)-(AV147)))</f>
        <v>0.16770186335403728</v>
      </c>
      <c r="BB149" s="48">
        <f>SUM(BB147/((BE147)-(AV147)))</f>
        <v>0.16947648624667258</v>
      </c>
      <c r="BC149" s="38">
        <f>SUM(BC147/((BE147)-(AV147)))</f>
        <v>0.12156166814551908</v>
      </c>
      <c r="BD149" s="49">
        <f>SUM(BD147/((BE147)-(AV147)))</f>
        <v>0.14906832298136646</v>
      </c>
      <c r="BE149" s="282">
        <f>SUM(AW150+AX150+BB150)</f>
        <v>1</v>
      </c>
      <c r="BF149" s="343" t="e">
        <f>SUM((#REF!*AW149)+(#REF!*AX149)+(#REF!*AY149)+(#REF!*AZ149)+(#REF!*BA149)+(#REF!*BB149)+(#REF!*BC149)+(#REF!*BD149))/(AW149+AX149+AY149+AZ149+BA149+BB149+BC149+BD149)</f>
        <v>#REF!</v>
      </c>
      <c r="BG149" s="385"/>
    </row>
    <row r="150" spans="2:59" ht="21.75" customHeight="1" thickBot="1" x14ac:dyDescent="0.25">
      <c r="B150" s="228" t="s">
        <v>77</v>
      </c>
      <c r="C150" s="197">
        <f t="shared" si="161"/>
        <v>1351</v>
      </c>
      <c r="D150" s="222">
        <f t="shared" ref="D150:L150" si="174">AG239</f>
        <v>17</v>
      </c>
      <c r="E150" s="222">
        <f t="shared" si="174"/>
        <v>18</v>
      </c>
      <c r="F150" s="222">
        <f t="shared" si="174"/>
        <v>34</v>
      </c>
      <c r="G150" s="222">
        <f t="shared" si="174"/>
        <v>44</v>
      </c>
      <c r="H150" s="222">
        <f t="shared" si="174"/>
        <v>67</v>
      </c>
      <c r="I150" s="222">
        <f t="shared" si="174"/>
        <v>63</v>
      </c>
      <c r="J150" s="222">
        <f t="shared" si="174"/>
        <v>80</v>
      </c>
      <c r="K150" s="222">
        <f t="shared" si="174"/>
        <v>76</v>
      </c>
      <c r="L150" s="222">
        <f t="shared" si="174"/>
        <v>952</v>
      </c>
      <c r="M150" s="198">
        <f t="shared" si="163"/>
        <v>1108</v>
      </c>
      <c r="N150" s="207">
        <f t="shared" si="167"/>
        <v>83.058470764617681</v>
      </c>
      <c r="O150" s="208">
        <f>SUM((E145*E150)+(F145*F150)+(G145*G150)+(H145*H150)+(I145*I150)+(J145*J150)+(K145*K150)+(L145*L150))/(E150+F150+G150+H150+I150+J150+K150+L150)</f>
        <v>3.5273613193403297</v>
      </c>
      <c r="P150" s="199">
        <f t="shared" si="168"/>
        <v>88.184032983508246</v>
      </c>
      <c r="Q150" s="270"/>
      <c r="R150" s="124" t="s">
        <v>10</v>
      </c>
      <c r="S150" s="151">
        <f>SUM(S149)</f>
        <v>4.4247787610619468E-2</v>
      </c>
      <c r="T150" s="153">
        <f>SUM(T149)</f>
        <v>8.8495575221238937E-3</v>
      </c>
      <c r="U150" s="284">
        <f>SUM(U149:X149)</f>
        <v>0.46902654867256643</v>
      </c>
      <c r="V150" s="285"/>
      <c r="W150" s="285"/>
      <c r="X150" s="286"/>
      <c r="Y150" s="284">
        <f>SUM(Y149:AA149)</f>
        <v>0.52212389380530977</v>
      </c>
      <c r="Z150" s="285"/>
      <c r="AA150" s="286"/>
      <c r="AB150" s="283"/>
      <c r="AC150" s="389" t="e">
        <f>SUM((#REF!*T150)+(#REF!*U150)+(#REF!*V150)+(#REF!*W150)+(#REF!*X150)+(#REF!*Y150)+(#REF!*Z150)+(#REF!*AA150))/(T150+U150+V150+W150+X150+Y150+Z150+AA150)</f>
        <v>#REF!</v>
      </c>
      <c r="AD150" s="386"/>
      <c r="AE150" s="270"/>
      <c r="AF150" s="63" t="s">
        <v>10</v>
      </c>
      <c r="AG150" s="151">
        <f>SUM(AG149)</f>
        <v>1.0676156583629894E-2</v>
      </c>
      <c r="AH150" s="153">
        <f>SUM(AH149)</f>
        <v>2.491103202846975E-2</v>
      </c>
      <c r="AI150" s="284">
        <f>SUM(AI149:AL149)</f>
        <v>0.61743772241992889</v>
      </c>
      <c r="AJ150" s="285"/>
      <c r="AK150" s="285"/>
      <c r="AL150" s="286"/>
      <c r="AM150" s="284">
        <f>SUM(AM149:AO149)</f>
        <v>0.35765124555160144</v>
      </c>
      <c r="AN150" s="285"/>
      <c r="AO150" s="286"/>
      <c r="AP150" s="283"/>
      <c r="AQ150" s="389" t="e">
        <f>SUM((#REF!*AH150)+(#REF!*AI150)+(#REF!*AJ150)+(#REF!*AK150)+(#REF!*AL150)+(#REF!*AM150)+(#REF!*AN150)+(#REF!*AO150))/(AH150+AI150+AJ150+AK150+AL150+AM150+AN150+AO150)</f>
        <v>#REF!</v>
      </c>
      <c r="AR150" s="386"/>
      <c r="AT150" s="270"/>
      <c r="AU150" s="63" t="s">
        <v>10</v>
      </c>
      <c r="AV150" s="151">
        <f>SUM(AV149)</f>
        <v>2.7506654835847383E-2</v>
      </c>
      <c r="AW150" s="153">
        <f>SUM(AW149)</f>
        <v>1.6858917480035492E-2</v>
      </c>
      <c r="AX150" s="284">
        <f>SUM(AX149:BA149)</f>
        <v>0.54303460514640634</v>
      </c>
      <c r="AY150" s="285"/>
      <c r="AZ150" s="285"/>
      <c r="BA150" s="286"/>
      <c r="BB150" s="284">
        <f>SUM(BB149:BD149)</f>
        <v>0.44010647737355812</v>
      </c>
      <c r="BC150" s="285"/>
      <c r="BD150" s="286"/>
      <c r="BE150" s="283"/>
      <c r="BF150" s="389" t="e">
        <f>SUM((#REF!*AW150)+(#REF!*AX150)+(#REF!*AY150)+(#REF!*AZ150)+(#REF!*BA150)+(#REF!*BB150)+(#REF!*BC150)+(#REF!*BD150))/(AW150+AX150+AY150+AZ150+BA150+BB150+BC150+BD150)</f>
        <v>#REF!</v>
      </c>
      <c r="BG150" s="386"/>
    </row>
    <row r="151" spans="2:59" ht="21" x14ac:dyDescent="0.2">
      <c r="B151" s="228" t="s">
        <v>78</v>
      </c>
      <c r="C151" s="197">
        <f t="shared" si="161"/>
        <v>1133</v>
      </c>
      <c r="D151" s="222">
        <f t="shared" ref="D151:L151" si="175">AG261</f>
        <v>150</v>
      </c>
      <c r="E151" s="222">
        <f t="shared" si="175"/>
        <v>21</v>
      </c>
      <c r="F151" s="222">
        <f t="shared" si="175"/>
        <v>72</v>
      </c>
      <c r="G151" s="222">
        <f t="shared" si="175"/>
        <v>36</v>
      </c>
      <c r="H151" s="222">
        <f t="shared" si="175"/>
        <v>68</v>
      </c>
      <c r="I151" s="222">
        <f t="shared" si="175"/>
        <v>101</v>
      </c>
      <c r="J151" s="222">
        <f t="shared" si="175"/>
        <v>99</v>
      </c>
      <c r="K151" s="222">
        <f t="shared" si="175"/>
        <v>202</v>
      </c>
      <c r="L151" s="222">
        <f t="shared" si="175"/>
        <v>384</v>
      </c>
      <c r="M151" s="198">
        <f t="shared" si="163"/>
        <v>685</v>
      </c>
      <c r="N151" s="207">
        <f t="shared" si="167"/>
        <v>69.684638860630727</v>
      </c>
      <c r="O151" s="208">
        <f>SUM((E145*E151)+(F145*F151)+(G145*G151)+(H145*H151)+(I145*I151)+(J145*J151)+(K145*K151)+(L145*L151))/(E151+F151+G151+H151+I151+J151+K151+L151)</f>
        <v>3.1073245167853512</v>
      </c>
      <c r="P151" s="199">
        <f t="shared" si="168"/>
        <v>77.683112919633786</v>
      </c>
      <c r="Q151" s="270"/>
      <c r="R151" s="371" t="s">
        <v>31</v>
      </c>
      <c r="S151" s="102">
        <f>SUM(S140++S147)</f>
        <v>49</v>
      </c>
      <c r="T151" s="103">
        <f t="shared" ref="T151:AA151" si="176">SUM(T140++T147)</f>
        <v>15</v>
      </c>
      <c r="U151" s="102">
        <f t="shared" si="176"/>
        <v>122</v>
      </c>
      <c r="V151" s="34">
        <f t="shared" si="176"/>
        <v>128</v>
      </c>
      <c r="W151" s="34">
        <f t="shared" si="176"/>
        <v>171</v>
      </c>
      <c r="X151" s="103">
        <f t="shared" si="176"/>
        <v>144</v>
      </c>
      <c r="Y151" s="102">
        <f t="shared" si="176"/>
        <v>168</v>
      </c>
      <c r="Z151" s="34">
        <f t="shared" si="176"/>
        <v>118</v>
      </c>
      <c r="AA151" s="103">
        <f t="shared" si="176"/>
        <v>145</v>
      </c>
      <c r="AB151" s="337">
        <f>SUM(AB140+AB147)</f>
        <v>1060</v>
      </c>
      <c r="AC151" s="341">
        <f>SUM((T136*T151)+(U136*U151)+(V136*V151)+(W136*W151)+(X136*X151)+(Y136*Y151)+(Z136*Z151)+(AA136*AA151))/(T151+U151+V151+W151+X151+Y151+Z151+AA151)</f>
        <v>2.4856577645895155</v>
      </c>
      <c r="AD151" s="387">
        <f>SUM(AC151/4*100)</f>
        <v>62.141444114737887</v>
      </c>
      <c r="AE151" s="270"/>
      <c r="AF151" s="345" t="s">
        <v>31</v>
      </c>
      <c r="AG151" s="102">
        <f t="shared" ref="AG151:AO151" si="177">SUM(AG140++AG147)</f>
        <v>24</v>
      </c>
      <c r="AH151" s="103">
        <f t="shared" si="177"/>
        <v>16</v>
      </c>
      <c r="AI151" s="102">
        <f t="shared" si="177"/>
        <v>146</v>
      </c>
      <c r="AJ151" s="34">
        <f t="shared" si="177"/>
        <v>119</v>
      </c>
      <c r="AK151" s="34">
        <f t="shared" si="177"/>
        <v>199</v>
      </c>
      <c r="AL151" s="103">
        <f t="shared" si="177"/>
        <v>203</v>
      </c>
      <c r="AM151" s="102">
        <f t="shared" si="177"/>
        <v>161</v>
      </c>
      <c r="AN151" s="34">
        <f t="shared" si="177"/>
        <v>107</v>
      </c>
      <c r="AO151" s="103">
        <f t="shared" si="177"/>
        <v>166</v>
      </c>
      <c r="AP151" s="337">
        <f>SUM(AP140+AP147)</f>
        <v>1141</v>
      </c>
      <c r="AQ151" s="341">
        <f>SUM((AH136*AH151)+(AI136*AI151)+(AJ136*AJ151)+(AK136*AK151)+(AL136*AL151)+(AM136*AM151)+(AN136*AN151)+(AO136*AO151))/(AH151+AI151+AJ151+AK151+AL151+AM151+AN151+AO151)</f>
        <v>2.463294538943599</v>
      </c>
      <c r="AR151" s="387">
        <f>SUM(AQ151/4*100)</f>
        <v>61.582363473589972</v>
      </c>
      <c r="AT151" s="270"/>
      <c r="AU151" s="345" t="s">
        <v>31</v>
      </c>
      <c r="AV151" s="35">
        <f t="shared" ref="AV151:BD151" si="178">SUM(AV140++AV147)</f>
        <v>73</v>
      </c>
      <c r="AW151" s="36">
        <f t="shared" si="178"/>
        <v>31</v>
      </c>
      <c r="AX151" s="35">
        <f t="shared" si="178"/>
        <v>268</v>
      </c>
      <c r="AY151" s="34">
        <f t="shared" si="178"/>
        <v>247</v>
      </c>
      <c r="AZ151" s="34">
        <f t="shared" si="178"/>
        <v>370</v>
      </c>
      <c r="BA151" s="36">
        <f t="shared" si="178"/>
        <v>347</v>
      </c>
      <c r="BB151" s="35">
        <f t="shared" si="178"/>
        <v>329</v>
      </c>
      <c r="BC151" s="34">
        <f t="shared" si="178"/>
        <v>225</v>
      </c>
      <c r="BD151" s="36">
        <f t="shared" si="178"/>
        <v>311</v>
      </c>
      <c r="BE151" s="337">
        <f>SUM(BE140+BE147)</f>
        <v>2201</v>
      </c>
      <c r="BF151" s="341">
        <f>SUM((AW136*AW151)+(AX136*AX151)+(AY136*AY151)+(AZ136*AZ151)+(BA136*BA151)+(BB136*BB151)+(BC136*BC151)+(BD136*BD151))/(AW151+AX151+AY151+AZ151+BA151+BB151+BC151+BD151)</f>
        <v>2.4739191729323307</v>
      </c>
      <c r="BG151" s="387">
        <f>SUM(BF151/4*100)</f>
        <v>61.847979323308266</v>
      </c>
    </row>
    <row r="152" spans="2:59" ht="21" x14ac:dyDescent="0.2">
      <c r="B152" s="228" t="s">
        <v>79</v>
      </c>
      <c r="C152" s="197">
        <f t="shared" si="161"/>
        <v>1016</v>
      </c>
      <c r="D152" s="222">
        <f t="shared" ref="D152:L152" si="179">AG283</f>
        <v>29</v>
      </c>
      <c r="E152" s="222">
        <f t="shared" si="179"/>
        <v>11</v>
      </c>
      <c r="F152" s="222">
        <f t="shared" si="179"/>
        <v>36</v>
      </c>
      <c r="G152" s="222">
        <f t="shared" si="179"/>
        <v>51</v>
      </c>
      <c r="H152" s="222">
        <f t="shared" si="179"/>
        <v>62</v>
      </c>
      <c r="I152" s="222">
        <f t="shared" si="179"/>
        <v>78</v>
      </c>
      <c r="J152" s="222">
        <f t="shared" si="179"/>
        <v>104</v>
      </c>
      <c r="K152" s="222">
        <f t="shared" si="179"/>
        <v>133</v>
      </c>
      <c r="L152" s="222">
        <f t="shared" si="179"/>
        <v>512</v>
      </c>
      <c r="M152" s="198">
        <f t="shared" si="163"/>
        <v>749</v>
      </c>
      <c r="N152" s="207">
        <f t="shared" si="167"/>
        <v>75.886524822695037</v>
      </c>
      <c r="O152" s="208">
        <f>SUM((E145*E152)+(F145*F152)+(G145*G152)+(H145*H152)+(I145*I152)+(J145*J152)+(K145*K152)+(L145*L152))/(E152+F152+G152+H152+I152+J152+K152+L152)</f>
        <v>3.2998986828774064</v>
      </c>
      <c r="P152" s="199">
        <f>SUM(O152/4*100)</f>
        <v>82.497467071935162</v>
      </c>
      <c r="Q152" s="270"/>
      <c r="R152" s="372"/>
      <c r="S152" s="334">
        <f>SUM(S151+T151)</f>
        <v>64</v>
      </c>
      <c r="T152" s="335"/>
      <c r="U152" s="334">
        <f>SUM(U151+V151+W151+X151)</f>
        <v>565</v>
      </c>
      <c r="V152" s="336"/>
      <c r="W152" s="336"/>
      <c r="X152" s="335"/>
      <c r="Y152" s="334">
        <f>SUM(Y151+Z151+AA151)</f>
        <v>431</v>
      </c>
      <c r="Z152" s="336"/>
      <c r="AA152" s="335"/>
      <c r="AB152" s="338"/>
      <c r="AC152" s="342"/>
      <c r="AD152" s="385"/>
      <c r="AE152" s="270"/>
      <c r="AF152" s="346"/>
      <c r="AG152" s="334">
        <f>SUM(AG151+AH151)</f>
        <v>40</v>
      </c>
      <c r="AH152" s="335"/>
      <c r="AI152" s="334">
        <f>SUM(AI151+AJ151+AK151+AL151)</f>
        <v>667</v>
      </c>
      <c r="AJ152" s="336"/>
      <c r="AK152" s="336"/>
      <c r="AL152" s="335"/>
      <c r="AM152" s="334">
        <f>SUM(AM151+AN151+AO151)</f>
        <v>434</v>
      </c>
      <c r="AN152" s="336"/>
      <c r="AO152" s="335"/>
      <c r="AP152" s="338"/>
      <c r="AQ152" s="342"/>
      <c r="AR152" s="385"/>
      <c r="AT152" s="270"/>
      <c r="AU152" s="346"/>
      <c r="AV152" s="334">
        <f>SUM(AV151+AW151)</f>
        <v>104</v>
      </c>
      <c r="AW152" s="335"/>
      <c r="AX152" s="334">
        <f>SUM(AX151+AY151+AZ151+BA151)</f>
        <v>1232</v>
      </c>
      <c r="AY152" s="336"/>
      <c r="AZ152" s="336"/>
      <c r="BA152" s="335"/>
      <c r="BB152" s="334">
        <f>SUM(BB151+BC151+BD151)</f>
        <v>865</v>
      </c>
      <c r="BC152" s="336"/>
      <c r="BD152" s="335"/>
      <c r="BE152" s="338"/>
      <c r="BF152" s="342"/>
      <c r="BG152" s="385"/>
    </row>
    <row r="153" spans="2:59" ht="21.75" customHeight="1" x14ac:dyDescent="0.2">
      <c r="B153" s="228" t="s">
        <v>80</v>
      </c>
      <c r="C153" s="197">
        <f t="shared" si="161"/>
        <v>2042</v>
      </c>
      <c r="D153" s="222">
        <f t="shared" ref="D153:L153" si="180">AG305</f>
        <v>97</v>
      </c>
      <c r="E153" s="222">
        <f t="shared" si="180"/>
        <v>171</v>
      </c>
      <c r="F153" s="222">
        <f t="shared" si="180"/>
        <v>221</v>
      </c>
      <c r="G153" s="222">
        <f t="shared" si="180"/>
        <v>113</v>
      </c>
      <c r="H153" s="222">
        <f t="shared" si="180"/>
        <v>232</v>
      </c>
      <c r="I153" s="222">
        <f t="shared" si="180"/>
        <v>299</v>
      </c>
      <c r="J153" s="222">
        <f t="shared" si="180"/>
        <v>346</v>
      </c>
      <c r="K153" s="222">
        <f t="shared" si="180"/>
        <v>240</v>
      </c>
      <c r="L153" s="222">
        <f t="shared" si="180"/>
        <v>323</v>
      </c>
      <c r="M153" s="198">
        <f t="shared" si="163"/>
        <v>909</v>
      </c>
      <c r="N153" s="207">
        <f t="shared" si="167"/>
        <v>46.735218508997427</v>
      </c>
      <c r="O153" s="208">
        <f>SUM((E145*E153)+(F145*F153)+(G145*G153)+(H145*H153)+(I145*I153)+(J145*J153)+(K145*K153)+(L145*L153))/(E153+F153+G153+H153+I153+J153+K153+L153)</f>
        <v>2.4534704370179949</v>
      </c>
      <c r="P153" s="199">
        <f t="shared" ref="P153" si="181">SUM(O153/4*100)</f>
        <v>61.336760925449873</v>
      </c>
      <c r="Q153" s="270"/>
      <c r="R153" s="108" t="s">
        <v>7</v>
      </c>
      <c r="S153" s="48">
        <f>SUM(S151/((AB151)-(S151)))</f>
        <v>4.8466864490603362E-2</v>
      </c>
      <c r="T153" s="49">
        <f>SUM(T151/((AB151)-(S151)))</f>
        <v>1.483679525222552E-2</v>
      </c>
      <c r="U153" s="48">
        <f>SUM(U151/((AB151)-(S151)))</f>
        <v>0.12067260138476756</v>
      </c>
      <c r="V153" s="38">
        <f>SUM(V151/((AB151)-(S151)))</f>
        <v>0.12660731948565776</v>
      </c>
      <c r="W153" s="38">
        <f>SUM(W151/((AB151)-(S151)))</f>
        <v>0.16913946587537093</v>
      </c>
      <c r="X153" s="49">
        <f>SUM(X151/((AB151)-(S151)))</f>
        <v>0.14243323442136499</v>
      </c>
      <c r="Y153" s="48">
        <f>SUM(Y151/((AB151)-(S151)))</f>
        <v>0.16617210682492581</v>
      </c>
      <c r="Z153" s="38">
        <f>SUM(Z151/((AB151)-(S151)))</f>
        <v>0.11671612265084075</v>
      </c>
      <c r="AA153" s="49">
        <f>SUM(AA151/((AB151)-(S151)))</f>
        <v>0.14342235410484669</v>
      </c>
      <c r="AB153" s="282">
        <f>SUM(T154+U154+Y154)</f>
        <v>1</v>
      </c>
      <c r="AC153" s="343" t="e">
        <f>SUM((#REF!*T153)+(#REF!*U153)+(#REF!*V153)+(#REF!*W153)+(#REF!*X153)+(#REF!*Y153)+(#REF!*Z153)+(#REF!*AA153))/(T153+U153+V153+W153+X153+Y153+Z153+AA153)</f>
        <v>#REF!</v>
      </c>
      <c r="AD153" s="385"/>
      <c r="AE153" s="270"/>
      <c r="AF153" s="77" t="s">
        <v>7</v>
      </c>
      <c r="AG153" s="48">
        <f>SUM(AG151/((AP151)-(AG151)))</f>
        <v>2.1486123545210387E-2</v>
      </c>
      <c r="AH153" s="49">
        <f>SUM(AH151/((AP151)-(AG151)))</f>
        <v>1.432408236347359E-2</v>
      </c>
      <c r="AI153" s="48">
        <f>SUM(AI151/((AP151)-(AG151)))</f>
        <v>0.13070725156669652</v>
      </c>
      <c r="AJ153" s="38">
        <f>SUM(AJ151/((AP151)-(AG151)))</f>
        <v>0.10653536257833482</v>
      </c>
      <c r="AK153" s="38">
        <f>SUM(AK151/((AP151)-(AG151)))</f>
        <v>0.17815577439570277</v>
      </c>
      <c r="AL153" s="49">
        <f>SUM(AL151/((AP151)-(AG151)))</f>
        <v>0.18173679498657117</v>
      </c>
      <c r="AM153" s="48">
        <f>SUM(AM151/((AP151)-(AG151)))</f>
        <v>0.14413607878245299</v>
      </c>
      <c r="AN153" s="38">
        <f>SUM(AN151/((AP151)-(AG151)))</f>
        <v>9.5792300805729633E-2</v>
      </c>
      <c r="AO153" s="49">
        <f>SUM(AO151/((AP151)-(AG151)))</f>
        <v>0.14861235452103849</v>
      </c>
      <c r="AP153" s="282">
        <f>SUM(AH154+AI154+AM154)</f>
        <v>1</v>
      </c>
      <c r="AQ153" s="343" t="e">
        <f>SUM((#REF!*AH153)+(#REF!*AI153)+(#REF!*AJ153)+(#REF!*AK153)+(#REF!*AL153)+(#REF!*AM153)+(#REF!*AN153)+(#REF!*AO153))/(AH153+AI153+AJ153+AK153+AL153+AM153+AN153+AO153)</f>
        <v>#REF!</v>
      </c>
      <c r="AR153" s="385"/>
      <c r="AT153" s="270"/>
      <c r="AU153" s="77" t="s">
        <v>7</v>
      </c>
      <c r="AV153" s="48">
        <f>SUM(AV151/((BE151)-(AV151)))</f>
        <v>3.430451127819549E-2</v>
      </c>
      <c r="AW153" s="49">
        <f>SUM(AW151/((BE151)-(AV151)))</f>
        <v>1.456766917293233E-2</v>
      </c>
      <c r="AX153" s="48">
        <f>SUM(AX151/((BE151)-(AV151)))</f>
        <v>0.12593984962406016</v>
      </c>
      <c r="AY153" s="38">
        <f>SUM(AY151/((BE151)-(AV151)))</f>
        <v>0.11607142857142858</v>
      </c>
      <c r="AZ153" s="38">
        <f>SUM(AZ151/((BE151)-(AV151)))</f>
        <v>0.17387218045112782</v>
      </c>
      <c r="BA153" s="49">
        <f>SUM(BA151/((BE151)-(AV151)))</f>
        <v>0.16306390977443608</v>
      </c>
      <c r="BB153" s="48">
        <f>SUM(BB151/((BE151)-(AV151)))</f>
        <v>0.15460526315789475</v>
      </c>
      <c r="BC153" s="38">
        <f>SUM(BC151/((BE151)-(AV151)))</f>
        <v>0.10573308270676691</v>
      </c>
      <c r="BD153" s="49">
        <f>SUM(BD151/((BE151)-(AV151)))</f>
        <v>0.14614661654135339</v>
      </c>
      <c r="BE153" s="282">
        <f>SUM(AW154+AX154+BB154)</f>
        <v>1</v>
      </c>
      <c r="BF153" s="343" t="e">
        <f>SUM((#REF!*AW153)+(#REF!*AX153)+(#REF!*AY153)+(#REF!*AZ153)+(#REF!*BA153)+(#REF!*BB153)+(#REF!*BC153)+(#REF!*BD153))/(AW153+AX153+AY153+AZ153+BA153+BB153+BC153+BD153)</f>
        <v>#REF!</v>
      </c>
      <c r="BG153" s="385"/>
    </row>
    <row r="154" spans="2:59" ht="21.75" customHeight="1" thickBot="1" x14ac:dyDescent="0.4">
      <c r="B154" s="209" t="s">
        <v>6</v>
      </c>
      <c r="C154" s="210">
        <f t="shared" ref="C154:M154" si="182">SUM(C146:C153)</f>
        <v>11695</v>
      </c>
      <c r="D154" s="210">
        <f t="shared" si="182"/>
        <v>563</v>
      </c>
      <c r="E154" s="210">
        <f t="shared" si="182"/>
        <v>408</v>
      </c>
      <c r="F154" s="210">
        <f t="shared" si="182"/>
        <v>987</v>
      </c>
      <c r="G154" s="210">
        <f t="shared" si="182"/>
        <v>714</v>
      </c>
      <c r="H154" s="210">
        <f t="shared" si="182"/>
        <v>1153</v>
      </c>
      <c r="I154" s="210">
        <f t="shared" si="182"/>
        <v>1327</v>
      </c>
      <c r="J154" s="210">
        <f t="shared" si="182"/>
        <v>1493</v>
      </c>
      <c r="K154" s="210">
        <f t="shared" si="182"/>
        <v>1296</v>
      </c>
      <c r="L154" s="210">
        <f t="shared" si="182"/>
        <v>3754</v>
      </c>
      <c r="M154" s="211">
        <f t="shared" si="182"/>
        <v>6543</v>
      </c>
      <c r="N154" s="212">
        <f>SUM((M154/((C154)-(D154))*100))</f>
        <v>58.776500179662236</v>
      </c>
      <c r="O154" s="213">
        <f>SUM((E145*E154)+(F145*F154)+(G145*G154)+(H145*H154)+(I145*I154)+(J145*J154)+(K145*K154)+(L145*L154))/(E154+F154+G154+H154+I154+J154+K154+L154)</f>
        <v>2.8487693136902621</v>
      </c>
      <c r="P154" s="214">
        <f>SUM(O154/4*100)</f>
        <v>71.219232842256559</v>
      </c>
      <c r="Q154" s="271"/>
      <c r="R154" s="125" t="s">
        <v>10</v>
      </c>
      <c r="S154" s="151">
        <f>SUM(S153)</f>
        <v>4.8466864490603362E-2</v>
      </c>
      <c r="T154" s="153">
        <f>SUM(T153)</f>
        <v>1.483679525222552E-2</v>
      </c>
      <c r="U154" s="284">
        <f>SUM(U153:X153)</f>
        <v>0.55885262116716128</v>
      </c>
      <c r="V154" s="285"/>
      <c r="W154" s="285"/>
      <c r="X154" s="286"/>
      <c r="Y154" s="284">
        <f>SUM(Y153:AA153)</f>
        <v>0.42631058358061324</v>
      </c>
      <c r="Z154" s="285"/>
      <c r="AA154" s="286"/>
      <c r="AB154" s="283"/>
      <c r="AC154" s="344" t="e">
        <f>SUM((#REF!*T154)+(#REF!*U154)+(#REF!*V154)+(#REF!*W154)+(#REF!*X154)+(#REF!*Y154)+(#REF!*Z154)+(#REF!*AA154))/(T154+U154+V154+W154+X154+Y154+Z154+AA154)</f>
        <v>#REF!</v>
      </c>
      <c r="AD154" s="388"/>
      <c r="AE154" s="271"/>
      <c r="AF154" s="78" t="s">
        <v>10</v>
      </c>
      <c r="AG154" s="151">
        <f>SUM(AG153)</f>
        <v>2.1486123545210387E-2</v>
      </c>
      <c r="AH154" s="153">
        <f>SUM(AH153)</f>
        <v>1.432408236347359E-2</v>
      </c>
      <c r="AI154" s="284">
        <f>SUM(AI153:AL153)</f>
        <v>0.59713518352730521</v>
      </c>
      <c r="AJ154" s="285"/>
      <c r="AK154" s="285"/>
      <c r="AL154" s="286"/>
      <c r="AM154" s="284">
        <f>SUM(AM153:AO153)</f>
        <v>0.38854073410922113</v>
      </c>
      <c r="AN154" s="285"/>
      <c r="AO154" s="286"/>
      <c r="AP154" s="283"/>
      <c r="AQ154" s="344" t="e">
        <f>SUM((#REF!*AH154)+(#REF!*AI154)+(#REF!*AJ154)+(#REF!*AK154)+(#REF!*AL154)+(#REF!*AM154)+(#REF!*AN154)+(#REF!*AO154))/(AH154+AI154+AJ154+AK154+AL154+AM154+AN154+AO154)</f>
        <v>#REF!</v>
      </c>
      <c r="AR154" s="388"/>
      <c r="AT154" s="271"/>
      <c r="AU154" s="78" t="s">
        <v>10</v>
      </c>
      <c r="AV154" s="151">
        <f>SUM(AV153)</f>
        <v>3.430451127819549E-2</v>
      </c>
      <c r="AW154" s="153">
        <f>SUM(AW153)</f>
        <v>1.456766917293233E-2</v>
      </c>
      <c r="AX154" s="284">
        <f>SUM(AX153:BA153)</f>
        <v>0.57894736842105265</v>
      </c>
      <c r="AY154" s="285"/>
      <c r="AZ154" s="285"/>
      <c r="BA154" s="286"/>
      <c r="BB154" s="284">
        <f>SUM(BB153:BD153)</f>
        <v>0.40648496240601506</v>
      </c>
      <c r="BC154" s="285"/>
      <c r="BD154" s="286"/>
      <c r="BE154" s="283"/>
      <c r="BF154" s="344" t="e">
        <f>SUM((#REF!*AW154)+(#REF!*AX154)+(#REF!*AY154)+(#REF!*AZ154)+(#REF!*BA154)+(#REF!*BB154)+(#REF!*BC154)+(#REF!*BD154))/(AW154+AX154+AY154+AZ154+BA154+BB154+BC154+BD154)</f>
        <v>#REF!</v>
      </c>
      <c r="BG154" s="388"/>
    </row>
    <row r="155" spans="2:59" ht="21" customHeight="1" x14ac:dyDescent="0.35"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368" t="s">
        <v>42</v>
      </c>
      <c r="R155" s="368"/>
      <c r="S155" s="368"/>
      <c r="T155" s="368"/>
      <c r="U155" s="368"/>
      <c r="V155" s="368"/>
      <c r="W155" s="368"/>
      <c r="X155" s="368"/>
      <c r="Y155" s="368"/>
      <c r="Z155" s="368"/>
      <c r="AA155" s="368"/>
      <c r="AB155" s="368"/>
      <c r="AC155" s="368"/>
      <c r="AD155" s="368"/>
      <c r="AE155" s="368" t="s">
        <v>49</v>
      </c>
      <c r="AF155" s="368"/>
      <c r="AG155" s="368"/>
      <c r="AH155" s="368"/>
      <c r="AI155" s="368"/>
      <c r="AJ155" s="368"/>
      <c r="AK155" s="368"/>
      <c r="AL155" s="368"/>
      <c r="AM155" s="368"/>
      <c r="AN155" s="368"/>
      <c r="AO155" s="368"/>
      <c r="AP155" s="368"/>
      <c r="AQ155" s="368"/>
      <c r="AR155" s="368"/>
      <c r="AT155" s="390" t="str">
        <f>$AT$133</f>
        <v>สถิติผลการเรียนของกลุ่มสาระการเรียนรู้ ปีการศึกษา 2558</v>
      </c>
      <c r="AU155" s="390"/>
      <c r="AV155" s="390"/>
      <c r="AW155" s="390"/>
      <c r="AX155" s="390"/>
      <c r="AY155" s="390"/>
      <c r="AZ155" s="390"/>
      <c r="BA155" s="390"/>
      <c r="BB155" s="390"/>
      <c r="BC155" s="390"/>
      <c r="BD155" s="390"/>
      <c r="BE155" s="390"/>
      <c r="BF155" s="390"/>
      <c r="BG155" s="390"/>
    </row>
    <row r="156" spans="2:59" ht="21" customHeight="1" thickBot="1" x14ac:dyDescent="0.4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95" t="s">
        <v>18</v>
      </c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 t="s">
        <v>18</v>
      </c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5"/>
      <c r="AT156" s="391" t="s">
        <v>18</v>
      </c>
      <c r="AU156" s="391"/>
      <c r="AV156" s="391"/>
      <c r="AW156" s="391"/>
      <c r="AX156" s="391"/>
      <c r="AY156" s="391"/>
      <c r="AZ156" s="391"/>
      <c r="BA156" s="391"/>
      <c r="BB156" s="391"/>
      <c r="BC156" s="391"/>
      <c r="BD156" s="391"/>
      <c r="BE156" s="391"/>
      <c r="BF156" s="391"/>
      <c r="BG156" s="391"/>
    </row>
    <row r="157" spans="2:59" ht="21.75" customHeight="1" thickBot="1" x14ac:dyDescent="0.25">
      <c r="B157" s="244" t="s">
        <v>17</v>
      </c>
      <c r="C157" s="246" t="s">
        <v>46</v>
      </c>
      <c r="D157" s="248" t="s">
        <v>71</v>
      </c>
      <c r="E157" s="249"/>
      <c r="F157" s="249"/>
      <c r="G157" s="249"/>
      <c r="H157" s="249"/>
      <c r="I157" s="249"/>
      <c r="J157" s="249"/>
      <c r="K157" s="249"/>
      <c r="L157" s="250"/>
      <c r="M157" s="236" t="s">
        <v>63</v>
      </c>
      <c r="N157" s="238" t="s">
        <v>64</v>
      </c>
      <c r="O157" s="240" t="s">
        <v>47</v>
      </c>
      <c r="P157" s="242" t="s">
        <v>30</v>
      </c>
      <c r="Q157" s="290" t="s">
        <v>8</v>
      </c>
      <c r="R157" s="397" t="s">
        <v>17</v>
      </c>
      <c r="S157" s="375" t="s">
        <v>32</v>
      </c>
      <c r="T157" s="323"/>
      <c r="U157" s="324" t="s">
        <v>58</v>
      </c>
      <c r="V157" s="325"/>
      <c r="W157" s="325"/>
      <c r="X157" s="325"/>
      <c r="Y157" s="325"/>
      <c r="Z157" s="325"/>
      <c r="AA157" s="326"/>
      <c r="AB157" s="327" t="s">
        <v>46</v>
      </c>
      <c r="AC157" s="339" t="s">
        <v>7</v>
      </c>
      <c r="AD157" s="382" t="s">
        <v>30</v>
      </c>
      <c r="AE157" s="290" t="s">
        <v>8</v>
      </c>
      <c r="AF157" s="373" t="s">
        <v>17</v>
      </c>
      <c r="AG157" s="375" t="s">
        <v>32</v>
      </c>
      <c r="AH157" s="323"/>
      <c r="AI157" s="324" t="s">
        <v>58</v>
      </c>
      <c r="AJ157" s="325"/>
      <c r="AK157" s="325"/>
      <c r="AL157" s="325"/>
      <c r="AM157" s="325"/>
      <c r="AN157" s="325"/>
      <c r="AO157" s="326"/>
      <c r="AP157" s="327" t="s">
        <v>46</v>
      </c>
      <c r="AQ157" s="339" t="s">
        <v>7</v>
      </c>
      <c r="AR157" s="382" t="s">
        <v>30</v>
      </c>
      <c r="AT157" s="290" t="s">
        <v>8</v>
      </c>
      <c r="AU157" s="373" t="s">
        <v>17</v>
      </c>
      <c r="AV157" s="375" t="s">
        <v>32</v>
      </c>
      <c r="AW157" s="323"/>
      <c r="AX157" s="324" t="s">
        <v>58</v>
      </c>
      <c r="AY157" s="325"/>
      <c r="AZ157" s="325"/>
      <c r="BA157" s="325"/>
      <c r="BB157" s="325"/>
      <c r="BC157" s="325"/>
      <c r="BD157" s="326"/>
      <c r="BE157" s="327" t="s">
        <v>46</v>
      </c>
      <c r="BF157" s="339" t="s">
        <v>7</v>
      </c>
      <c r="BG157" s="382" t="s">
        <v>30</v>
      </c>
    </row>
    <row r="158" spans="2:59" ht="21" customHeight="1" thickBot="1" x14ac:dyDescent="0.25">
      <c r="B158" s="245"/>
      <c r="C158" s="247"/>
      <c r="D158" s="222" t="s">
        <v>9</v>
      </c>
      <c r="E158" s="223">
        <v>0</v>
      </c>
      <c r="F158" s="223">
        <v>1</v>
      </c>
      <c r="G158" s="223">
        <v>1.5</v>
      </c>
      <c r="H158" s="223">
        <v>2</v>
      </c>
      <c r="I158" s="223">
        <v>2.5</v>
      </c>
      <c r="J158" s="223">
        <v>3</v>
      </c>
      <c r="K158" s="223">
        <v>3.5</v>
      </c>
      <c r="L158" s="223">
        <v>4</v>
      </c>
      <c r="M158" s="237"/>
      <c r="N158" s="239"/>
      <c r="O158" s="241"/>
      <c r="P158" s="243"/>
      <c r="Q158" s="291"/>
      <c r="R158" s="398"/>
      <c r="S158" s="79" t="s">
        <v>9</v>
      </c>
      <c r="T158" s="50">
        <v>0</v>
      </c>
      <c r="U158" s="13">
        <v>1</v>
      </c>
      <c r="V158" s="11">
        <v>1.5</v>
      </c>
      <c r="W158" s="11">
        <v>2</v>
      </c>
      <c r="X158" s="12">
        <v>2.5</v>
      </c>
      <c r="Y158" s="13">
        <v>3</v>
      </c>
      <c r="Z158" s="11">
        <v>3.5</v>
      </c>
      <c r="AA158" s="12">
        <v>4</v>
      </c>
      <c r="AB158" s="328"/>
      <c r="AC158" s="340"/>
      <c r="AD158" s="383"/>
      <c r="AE158" s="291"/>
      <c r="AF158" s="374"/>
      <c r="AG158" s="79" t="s">
        <v>9</v>
      </c>
      <c r="AH158" s="50">
        <v>0</v>
      </c>
      <c r="AI158" s="13">
        <v>1</v>
      </c>
      <c r="AJ158" s="11">
        <v>1.5</v>
      </c>
      <c r="AK158" s="11">
        <v>2</v>
      </c>
      <c r="AL158" s="12">
        <v>2.5</v>
      </c>
      <c r="AM158" s="13">
        <v>3</v>
      </c>
      <c r="AN158" s="11">
        <v>3.5</v>
      </c>
      <c r="AO158" s="12">
        <v>4</v>
      </c>
      <c r="AP158" s="328"/>
      <c r="AQ158" s="340"/>
      <c r="AR158" s="383"/>
      <c r="AT158" s="291"/>
      <c r="AU158" s="374"/>
      <c r="AV158" s="79" t="s">
        <v>9</v>
      </c>
      <c r="AW158" s="50">
        <v>0</v>
      </c>
      <c r="AX158" s="13">
        <v>1</v>
      </c>
      <c r="AY158" s="11">
        <v>1.5</v>
      </c>
      <c r="AZ158" s="11">
        <v>2</v>
      </c>
      <c r="BA158" s="12">
        <v>2.5</v>
      </c>
      <c r="BB158" s="13">
        <v>3</v>
      </c>
      <c r="BC158" s="11">
        <v>3.5</v>
      </c>
      <c r="BD158" s="12">
        <v>4</v>
      </c>
      <c r="BE158" s="328"/>
      <c r="BF158" s="340"/>
      <c r="BG158" s="383"/>
    </row>
    <row r="159" spans="2:59" ht="21" customHeight="1" x14ac:dyDescent="0.2">
      <c r="B159" s="224" t="s">
        <v>36</v>
      </c>
      <c r="C159" s="223">
        <f>SUM(D159:L159)</f>
        <v>1905</v>
      </c>
      <c r="D159" s="222">
        <f t="shared" ref="D159:L159" si="183">S13</f>
        <v>88</v>
      </c>
      <c r="E159" s="222">
        <f t="shared" si="183"/>
        <v>73</v>
      </c>
      <c r="F159" s="222">
        <f t="shared" si="183"/>
        <v>283</v>
      </c>
      <c r="G159" s="222">
        <f t="shared" si="183"/>
        <v>145</v>
      </c>
      <c r="H159" s="222">
        <f t="shared" si="183"/>
        <v>151</v>
      </c>
      <c r="I159" s="222">
        <f t="shared" si="183"/>
        <v>183</v>
      </c>
      <c r="J159" s="222">
        <f t="shared" si="183"/>
        <v>202</v>
      </c>
      <c r="K159" s="222">
        <f t="shared" si="183"/>
        <v>213</v>
      </c>
      <c r="L159" s="222">
        <f t="shared" si="183"/>
        <v>567</v>
      </c>
      <c r="M159" s="198">
        <f t="shared" ref="M159:M164" si="184">SUM(J159+K159+L159)</f>
        <v>982</v>
      </c>
      <c r="N159" s="199">
        <f>SUM(M159/(E159+F159+G159+H159+I159+J159+K159+L159)*100)</f>
        <v>54.045129334067141</v>
      </c>
      <c r="O159" s="200">
        <f>SUM((E158*E159)+(F158*F159)+(G158*G159)+(H158*H159)+(I158*I159)+(J158*J159)+(K158*K159)+(L158*L159))/(E159+F159+G159+H159+I159+J159+K159+L159)</f>
        <v>2.6854705558613099</v>
      </c>
      <c r="P159" s="199">
        <f>SUM(O159/4*100)</f>
        <v>67.136763896532742</v>
      </c>
      <c r="Q159" s="270" t="s">
        <v>3</v>
      </c>
      <c r="R159" s="126" t="s">
        <v>12</v>
      </c>
      <c r="S159" s="16">
        <f t="shared" ref="S159:AA159" si="185">S6</f>
        <v>8</v>
      </c>
      <c r="T159" s="9">
        <f t="shared" si="185"/>
        <v>20</v>
      </c>
      <c r="U159" s="14">
        <f t="shared" si="185"/>
        <v>86</v>
      </c>
      <c r="V159" s="17">
        <f t="shared" si="185"/>
        <v>69</v>
      </c>
      <c r="W159" s="17">
        <f t="shared" si="185"/>
        <v>26</v>
      </c>
      <c r="X159" s="15">
        <f t="shared" si="185"/>
        <v>22</v>
      </c>
      <c r="Y159" s="14">
        <f t="shared" si="185"/>
        <v>13</v>
      </c>
      <c r="Z159" s="17">
        <f t="shared" si="185"/>
        <v>4</v>
      </c>
      <c r="AA159" s="15">
        <f t="shared" si="185"/>
        <v>6</v>
      </c>
      <c r="AB159" s="64">
        <f>SUM(S159:AA159)</f>
        <v>254</v>
      </c>
      <c r="AC159" s="95">
        <f>SUM((T158*T159)+(U158*U159)+(V158*V159)+(W158*W159)+(X158*X159)+(Y158*Y159)+(Z158*Z159)+(AA158*AA159))/(T159+U159+V159+W159+X159+Y159+Z159+AA159)</f>
        <v>1.5182926829268293</v>
      </c>
      <c r="AD159" s="72">
        <f>SUM(AC159/4*100)</f>
        <v>37.957317073170735</v>
      </c>
      <c r="AE159" s="270" t="s">
        <v>3</v>
      </c>
      <c r="AF159" s="4" t="s">
        <v>12</v>
      </c>
      <c r="AG159" s="16">
        <f t="shared" ref="AG159:AO159" si="186">AG6</f>
        <v>14</v>
      </c>
      <c r="AH159" s="9">
        <f t="shared" si="186"/>
        <v>13</v>
      </c>
      <c r="AI159" s="14">
        <f t="shared" si="186"/>
        <v>41</v>
      </c>
      <c r="AJ159" s="17">
        <f t="shared" si="186"/>
        <v>26</v>
      </c>
      <c r="AK159" s="17">
        <f t="shared" si="186"/>
        <v>22</v>
      </c>
      <c r="AL159" s="15">
        <f t="shared" si="186"/>
        <v>32</v>
      </c>
      <c r="AM159" s="14">
        <f t="shared" si="186"/>
        <v>25</v>
      </c>
      <c r="AN159" s="17">
        <f t="shared" si="186"/>
        <v>15</v>
      </c>
      <c r="AO159" s="15">
        <f t="shared" si="186"/>
        <v>41</v>
      </c>
      <c r="AP159" s="64">
        <f>SUM(AG159:AO159)</f>
        <v>229</v>
      </c>
      <c r="AQ159" s="95">
        <f>SUM((AH158*AH159)+(AI158*AI159)+(AJ158*AJ159)+(AK158*AK159)+(AL158*AL159)+(AM158*AM159)+(AN158*AN159)+(AO158*AO159))/(AH159+AI159+AJ159+AK159+AL159+AM159+AN159+AO159)</f>
        <v>2.3046511627906976</v>
      </c>
      <c r="AR159" s="72">
        <f>SUM(AQ159/4*100)</f>
        <v>57.616279069767437</v>
      </c>
      <c r="AT159" s="270" t="s">
        <v>3</v>
      </c>
      <c r="AU159" s="4" t="s">
        <v>12</v>
      </c>
      <c r="AV159" s="16">
        <f t="shared" ref="AV159:BD161" si="187">SUM(S159+AG159)</f>
        <v>22</v>
      </c>
      <c r="AW159" s="9">
        <f t="shared" si="187"/>
        <v>33</v>
      </c>
      <c r="AX159" s="14">
        <f t="shared" si="187"/>
        <v>127</v>
      </c>
      <c r="AY159" s="17">
        <f t="shared" si="187"/>
        <v>95</v>
      </c>
      <c r="AZ159" s="17">
        <f t="shared" si="187"/>
        <v>48</v>
      </c>
      <c r="BA159" s="15">
        <f t="shared" si="187"/>
        <v>54</v>
      </c>
      <c r="BB159" s="14">
        <f t="shared" si="187"/>
        <v>38</v>
      </c>
      <c r="BC159" s="17">
        <f t="shared" si="187"/>
        <v>19</v>
      </c>
      <c r="BD159" s="15">
        <f t="shared" si="187"/>
        <v>47</v>
      </c>
      <c r="BE159" s="64">
        <f>SUM(AV159:BD159)</f>
        <v>483</v>
      </c>
      <c r="BF159" s="95">
        <f>SUM((AW158*AW159)+(AX158*AX159)+(AY158*AY159)+(AZ158*AZ159)+(BA158*BA159)+(BB158*BB159)+(BC158*BC159)+(BD158*BD159))/(AW159+AX159+AY159+AZ159+BA159+BB159+BC159+BD159)</f>
        <v>1.8850325379609545</v>
      </c>
      <c r="BG159" s="72">
        <f>SUM(BF159/4*100)</f>
        <v>47.125813449023859</v>
      </c>
    </row>
    <row r="160" spans="2:59" ht="21" customHeight="1" x14ac:dyDescent="0.2">
      <c r="B160" s="224" t="s">
        <v>37</v>
      </c>
      <c r="C160" s="223">
        <f t="shared" ref="C160:C164" si="188">SUM(D160:L160)</f>
        <v>2055</v>
      </c>
      <c r="D160" s="222">
        <f t="shared" ref="D160:L160" si="189">S35</f>
        <v>92</v>
      </c>
      <c r="E160" s="222">
        <f t="shared" si="189"/>
        <v>59</v>
      </c>
      <c r="F160" s="222">
        <f t="shared" si="189"/>
        <v>215</v>
      </c>
      <c r="G160" s="222">
        <f t="shared" si="189"/>
        <v>81</v>
      </c>
      <c r="H160" s="222">
        <f t="shared" si="189"/>
        <v>158</v>
      </c>
      <c r="I160" s="222">
        <f t="shared" si="189"/>
        <v>179</v>
      </c>
      <c r="J160" s="222">
        <f t="shared" si="189"/>
        <v>339</v>
      </c>
      <c r="K160" s="222">
        <f t="shared" si="189"/>
        <v>253</v>
      </c>
      <c r="L160" s="222">
        <f t="shared" si="189"/>
        <v>679</v>
      </c>
      <c r="M160" s="198">
        <f t="shared" si="184"/>
        <v>1271</v>
      </c>
      <c r="N160" s="199">
        <f t="shared" ref="N160:N164" si="190">SUM(M160/(E160+F160+G160+H160+I160+J160+K160+L160)*100)</f>
        <v>64.747834946510437</v>
      </c>
      <c r="O160" s="200">
        <f>SUM((E158*E160)+(F158*F160)+(G158*G160)+(H158*H160)+(I158*I160)+(J158*J160)+(K158*K160)+(L158*L160))/(E160+F160+G160+H160+I160+J160+K160+L160)</f>
        <v>2.9131431482424861</v>
      </c>
      <c r="P160" s="199">
        <f t="shared" ref="P160:P164" si="191">SUM(O160/4*100)</f>
        <v>72.828578706062146</v>
      </c>
      <c r="Q160" s="270"/>
      <c r="R160" s="127" t="s">
        <v>13</v>
      </c>
      <c r="S160" s="45">
        <f t="shared" ref="S160:AA160" si="192">S28</f>
        <v>13</v>
      </c>
      <c r="T160" s="10">
        <f t="shared" si="192"/>
        <v>10</v>
      </c>
      <c r="U160" s="18">
        <f t="shared" si="192"/>
        <v>31</v>
      </c>
      <c r="V160" s="37">
        <f t="shared" si="192"/>
        <v>18</v>
      </c>
      <c r="W160" s="37">
        <f t="shared" si="192"/>
        <v>45</v>
      </c>
      <c r="X160" s="19">
        <f t="shared" si="192"/>
        <v>44</v>
      </c>
      <c r="Y160" s="18">
        <f t="shared" si="192"/>
        <v>59</v>
      </c>
      <c r="Z160" s="37">
        <f t="shared" si="192"/>
        <v>21</v>
      </c>
      <c r="AA160" s="19">
        <f t="shared" si="192"/>
        <v>33</v>
      </c>
      <c r="AB160" s="65">
        <f>SUM(S160:AA160)</f>
        <v>274</v>
      </c>
      <c r="AC160" s="96">
        <f>SUM((T158*T160)+(U158*U160)+(V158*V160)+(W158*W160)+(X158*X160)+(Y158*Y160)+(Z158*Z160)+(AA158*AA160))/(T160+U160+V160+W160+X160+Y160+Z160+AA160)</f>
        <v>2.4540229885057472</v>
      </c>
      <c r="AD160" s="67">
        <f>SUM(AC160/4*100)</f>
        <v>61.350574712643677</v>
      </c>
      <c r="AE160" s="270"/>
      <c r="AF160" s="5" t="s">
        <v>13</v>
      </c>
      <c r="AG160" s="45">
        <f t="shared" ref="AG160:AO160" si="193">AG28</f>
        <v>0</v>
      </c>
      <c r="AH160" s="10">
        <f t="shared" si="193"/>
        <v>21</v>
      </c>
      <c r="AI160" s="18">
        <f t="shared" si="193"/>
        <v>50</v>
      </c>
      <c r="AJ160" s="37">
        <f t="shared" si="193"/>
        <v>38</v>
      </c>
      <c r="AK160" s="37">
        <f t="shared" si="193"/>
        <v>32</v>
      </c>
      <c r="AL160" s="19">
        <f t="shared" si="193"/>
        <v>61</v>
      </c>
      <c r="AM160" s="18">
        <f t="shared" si="193"/>
        <v>31</v>
      </c>
      <c r="AN160" s="37">
        <f t="shared" si="193"/>
        <v>13</v>
      </c>
      <c r="AO160" s="19">
        <f t="shared" si="193"/>
        <v>16</v>
      </c>
      <c r="AP160" s="65">
        <f>SUM(AG160:AO160)</f>
        <v>262</v>
      </c>
      <c r="AQ160" s="96">
        <f>SUM((AH158*AH160)+(AI158*AI160)+(AJ158*AJ160)+(AK158*AK160)+(AL158*AL160)+(AM158*AM160)+(AN158*AN160)+(AO158*AO160))/(AH160+AI160+AJ160+AK160+AL160+AM160+AN160+AO160)</f>
        <v>2.0076335877862594</v>
      </c>
      <c r="AR160" s="67">
        <f>SUM(AQ160/4*100)</f>
        <v>50.190839694656489</v>
      </c>
      <c r="AT160" s="270"/>
      <c r="AU160" s="5" t="s">
        <v>13</v>
      </c>
      <c r="AV160" s="45">
        <f t="shared" si="187"/>
        <v>13</v>
      </c>
      <c r="AW160" s="10">
        <f t="shared" si="187"/>
        <v>31</v>
      </c>
      <c r="AX160" s="18">
        <f t="shared" si="187"/>
        <v>81</v>
      </c>
      <c r="AY160" s="37">
        <f t="shared" si="187"/>
        <v>56</v>
      </c>
      <c r="AZ160" s="37">
        <f t="shared" si="187"/>
        <v>77</v>
      </c>
      <c r="BA160" s="19">
        <f t="shared" si="187"/>
        <v>105</v>
      </c>
      <c r="BB160" s="18">
        <f t="shared" si="187"/>
        <v>90</v>
      </c>
      <c r="BC160" s="37">
        <f t="shared" si="187"/>
        <v>34</v>
      </c>
      <c r="BD160" s="19">
        <f t="shared" si="187"/>
        <v>49</v>
      </c>
      <c r="BE160" s="65">
        <f>SUM(AV160:BD160)</f>
        <v>536</v>
      </c>
      <c r="BF160" s="96">
        <f>SUM((AW158*AW160)+(AX158*AX160)+(AY158*AY160)+(AZ158*AZ160)+(BA158*BA160)+(BB158*BB160)+(BC158*BC160)+(BD158*BD160))/(AW160+AX160+AY160+AZ160+BA160+BB160+BC160+BD160)</f>
        <v>2.2304015296367115</v>
      </c>
      <c r="BG160" s="67">
        <f t="shared" ref="BG160:BG168" si="194">SUM(BF160/4*100)</f>
        <v>55.760038240917787</v>
      </c>
    </row>
    <row r="161" spans="2:59" ht="21.75" customHeight="1" thickBot="1" x14ac:dyDescent="0.25">
      <c r="B161" s="224" t="s">
        <v>38</v>
      </c>
      <c r="C161" s="223">
        <f t="shared" si="188"/>
        <v>1648</v>
      </c>
      <c r="D161" s="222">
        <f t="shared" ref="D161:L161" si="195">S57</f>
        <v>78</v>
      </c>
      <c r="E161" s="222">
        <f t="shared" si="195"/>
        <v>29</v>
      </c>
      <c r="F161" s="222">
        <f t="shared" si="195"/>
        <v>67</v>
      </c>
      <c r="G161" s="222">
        <f t="shared" si="195"/>
        <v>70</v>
      </c>
      <c r="H161" s="222">
        <f t="shared" si="195"/>
        <v>155</v>
      </c>
      <c r="I161" s="222">
        <f t="shared" si="195"/>
        <v>222</v>
      </c>
      <c r="J161" s="222">
        <f t="shared" si="195"/>
        <v>246</v>
      </c>
      <c r="K161" s="222">
        <f t="shared" si="195"/>
        <v>215</v>
      </c>
      <c r="L161" s="222">
        <f t="shared" si="195"/>
        <v>566</v>
      </c>
      <c r="M161" s="198">
        <f t="shared" si="184"/>
        <v>1027</v>
      </c>
      <c r="N161" s="199">
        <f t="shared" si="190"/>
        <v>65.414012738853501</v>
      </c>
      <c r="O161" s="200">
        <f>SUM((E158*E161)+(F158*F161)+(G158*G161)+(H158*H161)+(I158*I161)+(J158*J161)+(K158*K161)+(L158*L161))/(E161+F161+G161+H161+I161+J161+K161+L161)</f>
        <v>3.0519108280254779</v>
      </c>
      <c r="P161" s="199">
        <f t="shared" si="191"/>
        <v>76.297770700636946</v>
      </c>
      <c r="Q161" s="270"/>
      <c r="R161" s="128" t="s">
        <v>0</v>
      </c>
      <c r="S161" s="27">
        <f t="shared" ref="S161:AA161" si="196">S50</f>
        <v>20</v>
      </c>
      <c r="T161" s="28">
        <f t="shared" si="196"/>
        <v>2</v>
      </c>
      <c r="U161" s="24">
        <f t="shared" si="196"/>
        <v>3</v>
      </c>
      <c r="V161" s="26">
        <f t="shared" si="196"/>
        <v>15</v>
      </c>
      <c r="W161" s="26">
        <f t="shared" si="196"/>
        <v>28</v>
      </c>
      <c r="X161" s="25">
        <f t="shared" si="196"/>
        <v>62</v>
      </c>
      <c r="Y161" s="24">
        <f t="shared" si="196"/>
        <v>46</v>
      </c>
      <c r="Z161" s="26">
        <f t="shared" si="196"/>
        <v>22</v>
      </c>
      <c r="AA161" s="25">
        <f t="shared" si="196"/>
        <v>8</v>
      </c>
      <c r="AB161" s="97">
        <f>SUM(S161:AA161)</f>
        <v>206</v>
      </c>
      <c r="AC161" s="96">
        <f>SUM((T158*T161)+(U158*U161)+(V158*V161)+(W158*W161)+(X158*X161)+(Y158*Y161)+(Z158*Z161)+(AA158*AA161))/(T161+U161+V161+W161+X161+Y161+Z161+AA161)</f>
        <v>2.599462365591398</v>
      </c>
      <c r="AD161" s="71">
        <f>SUM(AC161/4*100)</f>
        <v>64.986559139784944</v>
      </c>
      <c r="AE161" s="270"/>
      <c r="AF161" s="2" t="s">
        <v>0</v>
      </c>
      <c r="AG161" s="27">
        <f t="shared" ref="AG161:AO161" si="197">AG50</f>
        <v>10</v>
      </c>
      <c r="AH161" s="28">
        <f t="shared" si="197"/>
        <v>7</v>
      </c>
      <c r="AI161" s="24">
        <f t="shared" si="197"/>
        <v>8</v>
      </c>
      <c r="AJ161" s="26">
        <f t="shared" si="197"/>
        <v>12</v>
      </c>
      <c r="AK161" s="26">
        <f t="shared" si="197"/>
        <v>19</v>
      </c>
      <c r="AL161" s="25">
        <f t="shared" si="197"/>
        <v>34</v>
      </c>
      <c r="AM161" s="24">
        <f t="shared" si="197"/>
        <v>45</v>
      </c>
      <c r="AN161" s="26">
        <f t="shared" si="197"/>
        <v>37</v>
      </c>
      <c r="AO161" s="25">
        <f t="shared" si="197"/>
        <v>28</v>
      </c>
      <c r="AP161" s="97">
        <f>SUM(AG161:AO161)</f>
        <v>200</v>
      </c>
      <c r="AQ161" s="96">
        <f>SUM((AH158*AH161)+(AI158*AI161)+(AJ158*AJ161)+(AK158*AK161)+(AL158*AL161)+(AM158*AM161)+(AN158*AN161)+(AO158*AO161))/(AH161+AI161+AJ161+AK161+AL161+AM161+AN161+AO161)</f>
        <v>2.7657894736842104</v>
      </c>
      <c r="AR161" s="71">
        <f>SUM(AQ161/4*100)</f>
        <v>69.14473684210526</v>
      </c>
      <c r="AT161" s="270"/>
      <c r="AU161" s="2" t="s">
        <v>0</v>
      </c>
      <c r="AV161" s="27">
        <f t="shared" si="187"/>
        <v>30</v>
      </c>
      <c r="AW161" s="28">
        <f t="shared" si="187"/>
        <v>9</v>
      </c>
      <c r="AX161" s="24">
        <f t="shared" si="187"/>
        <v>11</v>
      </c>
      <c r="AY161" s="26">
        <f t="shared" si="187"/>
        <v>27</v>
      </c>
      <c r="AZ161" s="26">
        <f t="shared" si="187"/>
        <v>47</v>
      </c>
      <c r="BA161" s="25">
        <f t="shared" si="187"/>
        <v>96</v>
      </c>
      <c r="BB161" s="24">
        <f t="shared" si="187"/>
        <v>91</v>
      </c>
      <c r="BC161" s="26">
        <f t="shared" si="187"/>
        <v>59</v>
      </c>
      <c r="BD161" s="25">
        <f t="shared" si="187"/>
        <v>36</v>
      </c>
      <c r="BE161" s="56">
        <f>SUM(AV161:BD161)</f>
        <v>406</v>
      </c>
      <c r="BF161" s="96">
        <f>SUM((AW158*AW161)+(AX158*AX161)+(AY158*AY161)+(AZ158*AZ161)+(BA158*BA161)+(BB158*BB161)+(BC158*BC161)+(BD158*BD161))/(AW161+AX161+AY161+AZ161+BA161+BB161+BC161+BD161)</f>
        <v>2.6835106382978724</v>
      </c>
      <c r="BG161" s="71">
        <f t="shared" si="194"/>
        <v>67.087765957446805</v>
      </c>
    </row>
    <row r="162" spans="2:59" ht="21" customHeight="1" x14ac:dyDescent="0.2">
      <c r="B162" s="224" t="s">
        <v>39</v>
      </c>
      <c r="C162" s="223">
        <f t="shared" si="188"/>
        <v>2135</v>
      </c>
      <c r="D162" s="222">
        <f t="shared" ref="D162:L162" si="198">S79</f>
        <v>103</v>
      </c>
      <c r="E162" s="222">
        <f t="shared" si="198"/>
        <v>89</v>
      </c>
      <c r="F162" s="222">
        <f t="shared" si="198"/>
        <v>217</v>
      </c>
      <c r="G162" s="222">
        <f t="shared" si="198"/>
        <v>171</v>
      </c>
      <c r="H162" s="222">
        <f t="shared" si="198"/>
        <v>229</v>
      </c>
      <c r="I162" s="222">
        <f t="shared" si="198"/>
        <v>244</v>
      </c>
      <c r="J162" s="222">
        <f t="shared" si="198"/>
        <v>274</v>
      </c>
      <c r="K162" s="222">
        <f t="shared" si="198"/>
        <v>206</v>
      </c>
      <c r="L162" s="222">
        <f t="shared" si="198"/>
        <v>602</v>
      </c>
      <c r="M162" s="198">
        <f t="shared" si="184"/>
        <v>1082</v>
      </c>
      <c r="N162" s="199">
        <f t="shared" si="190"/>
        <v>53.248031496063</v>
      </c>
      <c r="O162" s="200">
        <f>SUM((E158*E162)+(F158*F162)+(G158*G162)+(H158*H162)+(I158*I162)+(J158*J162)+(K158*K162)+(L158*L162))/(E162+F162+G162+H162+I162+J162+K162+L162)</f>
        <v>2.703001968503937</v>
      </c>
      <c r="P162" s="199">
        <f t="shared" si="191"/>
        <v>67.575049212598429</v>
      </c>
      <c r="Q162" s="270"/>
      <c r="R162" s="399" t="s">
        <v>6</v>
      </c>
      <c r="S162" s="27">
        <f>SUM(S159:S161)</f>
        <v>41</v>
      </c>
      <c r="T162" s="28">
        <f t="shared" ref="T162:AB162" si="199">SUM(T159:T161)</f>
        <v>32</v>
      </c>
      <c r="U162" s="24">
        <f t="shared" si="199"/>
        <v>120</v>
      </c>
      <c r="V162" s="26">
        <f t="shared" si="199"/>
        <v>102</v>
      </c>
      <c r="W162" s="26">
        <f t="shared" si="199"/>
        <v>99</v>
      </c>
      <c r="X162" s="25">
        <f t="shared" si="199"/>
        <v>128</v>
      </c>
      <c r="Y162" s="24">
        <f t="shared" si="199"/>
        <v>118</v>
      </c>
      <c r="Z162" s="26">
        <f t="shared" si="199"/>
        <v>47</v>
      </c>
      <c r="AA162" s="25">
        <f t="shared" si="199"/>
        <v>47</v>
      </c>
      <c r="AB162" s="330">
        <f t="shared" si="199"/>
        <v>734</v>
      </c>
      <c r="AC162" s="280">
        <f>SUM((T158*T162)+(U158*U162)+(V158*V162)+(W158*W162)+(X158*X162)+(Y158*Y162)+(Z158*Z162)+(AA158*AA162))/(T162+U162+V162+W162+X162+Y162+Z162+AA162)</f>
        <v>2.1608946608946611</v>
      </c>
      <c r="AD162" s="384">
        <f>SUM(AC162/4*100)</f>
        <v>54.022366522366525</v>
      </c>
      <c r="AE162" s="270"/>
      <c r="AF162" s="379" t="s">
        <v>6</v>
      </c>
      <c r="AG162" s="27">
        <f>SUM(AG159:AG161)</f>
        <v>24</v>
      </c>
      <c r="AH162" s="28">
        <f t="shared" ref="AH162:AP162" si="200">SUM(AH159:AH161)</f>
        <v>41</v>
      </c>
      <c r="AI162" s="24">
        <f t="shared" si="200"/>
        <v>99</v>
      </c>
      <c r="AJ162" s="26">
        <f t="shared" si="200"/>
        <v>76</v>
      </c>
      <c r="AK162" s="26">
        <f t="shared" si="200"/>
        <v>73</v>
      </c>
      <c r="AL162" s="25">
        <f t="shared" si="200"/>
        <v>127</v>
      </c>
      <c r="AM162" s="24">
        <f t="shared" si="200"/>
        <v>101</v>
      </c>
      <c r="AN162" s="26">
        <f t="shared" si="200"/>
        <v>65</v>
      </c>
      <c r="AO162" s="25">
        <f t="shared" si="200"/>
        <v>85</v>
      </c>
      <c r="AP162" s="330">
        <f t="shared" si="200"/>
        <v>691</v>
      </c>
      <c r="AQ162" s="280">
        <f>SUM((AH158*AH162)+(AI158*AI162)+(AJ158*AJ162)+(AK158*AK162)+(AL158*AL162)+(AM158*AM162)+(AN158*AN162)+(AO158*AO162))/(AH162+AI162+AJ162+AK162+AL162+AM162+AN162+AO162)</f>
        <v>2.3193403298350823</v>
      </c>
      <c r="AR162" s="384">
        <f>SUM(AQ162/4*100)</f>
        <v>57.983508245877061</v>
      </c>
      <c r="AT162" s="270"/>
      <c r="AU162" s="379" t="s">
        <v>6</v>
      </c>
      <c r="AV162" s="27">
        <f t="shared" ref="AV162:BE162" si="201">SUM(AV159:AV161)</f>
        <v>65</v>
      </c>
      <c r="AW162" s="28">
        <f t="shared" si="201"/>
        <v>73</v>
      </c>
      <c r="AX162" s="24">
        <f t="shared" si="201"/>
        <v>219</v>
      </c>
      <c r="AY162" s="26">
        <f t="shared" si="201"/>
        <v>178</v>
      </c>
      <c r="AZ162" s="26">
        <f t="shared" si="201"/>
        <v>172</v>
      </c>
      <c r="BA162" s="25">
        <f t="shared" si="201"/>
        <v>255</v>
      </c>
      <c r="BB162" s="24">
        <f t="shared" si="201"/>
        <v>219</v>
      </c>
      <c r="BC162" s="26">
        <f t="shared" si="201"/>
        <v>112</v>
      </c>
      <c r="BD162" s="25">
        <f t="shared" si="201"/>
        <v>132</v>
      </c>
      <c r="BE162" s="330">
        <f t="shared" si="201"/>
        <v>1425</v>
      </c>
      <c r="BF162" s="280">
        <f>SUM((AW158*AW162)+(AX158*AX162)+(AY158*AY162)+(AZ158*AZ162)+(BA158*BA162)+(BB158*BB162)+(BC158*BC162)+(BD158*BD162))/(AW162+AX162+AY162+AZ162+BA162+BB162+BC162+BD162)</f>
        <v>2.2386029411764707</v>
      </c>
      <c r="BG162" s="384">
        <f>SUM(BF162/4*100)</f>
        <v>55.965073529411768</v>
      </c>
    </row>
    <row r="163" spans="2:59" ht="21" customHeight="1" x14ac:dyDescent="0.2">
      <c r="B163" s="224" t="s">
        <v>40</v>
      </c>
      <c r="C163" s="223">
        <f t="shared" si="188"/>
        <v>2056</v>
      </c>
      <c r="D163" s="222">
        <f t="shared" ref="D163:L163" si="202">S101</f>
        <v>136</v>
      </c>
      <c r="E163" s="222">
        <f t="shared" si="202"/>
        <v>56</v>
      </c>
      <c r="F163" s="222">
        <f t="shared" si="202"/>
        <v>205</v>
      </c>
      <c r="G163" s="222">
        <f t="shared" si="202"/>
        <v>127</v>
      </c>
      <c r="H163" s="222">
        <f t="shared" si="202"/>
        <v>212</v>
      </c>
      <c r="I163" s="222">
        <f t="shared" si="202"/>
        <v>250</v>
      </c>
      <c r="J163" s="222">
        <f t="shared" si="202"/>
        <v>318</v>
      </c>
      <c r="K163" s="222">
        <f t="shared" si="202"/>
        <v>255</v>
      </c>
      <c r="L163" s="222">
        <f t="shared" si="202"/>
        <v>497</v>
      </c>
      <c r="M163" s="198">
        <f t="shared" si="184"/>
        <v>1070</v>
      </c>
      <c r="N163" s="199">
        <f t="shared" si="190"/>
        <v>55.729166666666664</v>
      </c>
      <c r="O163" s="200">
        <f>SUM((E158*E163)+(F158*F163)+(G158*G163)+(H158*H163)+(I158*I163)+(J158*J163)+(K158*K163)+(L158*L163))/(E163+F163+G163+H163+I163+J163+K163+L163)</f>
        <v>2.7494791666666667</v>
      </c>
      <c r="P163" s="199">
        <f t="shared" si="191"/>
        <v>68.736979166666671</v>
      </c>
      <c r="Q163" s="270"/>
      <c r="R163" s="400"/>
      <c r="S163" s="278">
        <f>SUM(S162+T162)</f>
        <v>73</v>
      </c>
      <c r="T163" s="278"/>
      <c r="U163" s="277">
        <f>SUM(U162+V162+W162+X162)</f>
        <v>449</v>
      </c>
      <c r="V163" s="278"/>
      <c r="W163" s="278"/>
      <c r="X163" s="279"/>
      <c r="Y163" s="277">
        <f>SUM(Y162+Z162+AA162)</f>
        <v>212</v>
      </c>
      <c r="Z163" s="278"/>
      <c r="AA163" s="279"/>
      <c r="AB163" s="331"/>
      <c r="AC163" s="280"/>
      <c r="AD163" s="384"/>
      <c r="AE163" s="270"/>
      <c r="AF163" s="273"/>
      <c r="AG163" s="278">
        <f>SUM(AG162+AH162)</f>
        <v>65</v>
      </c>
      <c r="AH163" s="278"/>
      <c r="AI163" s="277">
        <f>SUM(AI162+AJ162+AK162+AL162)</f>
        <v>375</v>
      </c>
      <c r="AJ163" s="278"/>
      <c r="AK163" s="278"/>
      <c r="AL163" s="279"/>
      <c r="AM163" s="277">
        <f>SUM(AM162+AN162+AO162)</f>
        <v>251</v>
      </c>
      <c r="AN163" s="278"/>
      <c r="AO163" s="279"/>
      <c r="AP163" s="331"/>
      <c r="AQ163" s="280"/>
      <c r="AR163" s="384"/>
      <c r="AT163" s="270"/>
      <c r="AU163" s="273"/>
      <c r="AV163" s="278">
        <f>SUM(AV162+AW162)</f>
        <v>138</v>
      </c>
      <c r="AW163" s="278"/>
      <c r="AX163" s="277">
        <f>SUM(AX162+AY162+AZ162+BA162)</f>
        <v>824</v>
      </c>
      <c r="AY163" s="278"/>
      <c r="AZ163" s="278"/>
      <c r="BA163" s="279"/>
      <c r="BB163" s="277">
        <f>SUM(BB162+BC162+BD162)</f>
        <v>463</v>
      </c>
      <c r="BC163" s="278"/>
      <c r="BD163" s="279"/>
      <c r="BE163" s="331"/>
      <c r="BF163" s="280"/>
      <c r="BG163" s="384"/>
    </row>
    <row r="164" spans="2:59" ht="21" customHeight="1" x14ac:dyDescent="0.2">
      <c r="B164" s="224" t="s">
        <v>41</v>
      </c>
      <c r="C164" s="223">
        <f t="shared" si="188"/>
        <v>2404</v>
      </c>
      <c r="D164" s="222">
        <f t="shared" ref="D164:L164" si="203">S123</f>
        <v>69</v>
      </c>
      <c r="E164" s="222">
        <f t="shared" si="203"/>
        <v>23</v>
      </c>
      <c r="F164" s="222">
        <f t="shared" si="203"/>
        <v>163</v>
      </c>
      <c r="G164" s="222">
        <f t="shared" si="203"/>
        <v>92</v>
      </c>
      <c r="H164" s="222">
        <f t="shared" si="203"/>
        <v>197</v>
      </c>
      <c r="I164" s="222">
        <f t="shared" si="203"/>
        <v>271</v>
      </c>
      <c r="J164" s="222">
        <f t="shared" si="203"/>
        <v>387</v>
      </c>
      <c r="K164" s="222">
        <f t="shared" si="203"/>
        <v>355</v>
      </c>
      <c r="L164" s="222">
        <f t="shared" si="203"/>
        <v>847</v>
      </c>
      <c r="M164" s="198">
        <f t="shared" si="184"/>
        <v>1589</v>
      </c>
      <c r="N164" s="199">
        <f t="shared" si="190"/>
        <v>68.051391862955029</v>
      </c>
      <c r="O164" s="200">
        <f>SUM((E158*E164)+(F158*F164)+(G158*G164)+(H158*H164)+(I158*I164)+(J158*J164)+(K158*K164)+(L158*L164))/(E164+F164+G164+H164+I164+J164+K164+L164)</f>
        <v>3.0680942184154176</v>
      </c>
      <c r="P164" s="199">
        <f t="shared" si="191"/>
        <v>76.702355460385434</v>
      </c>
      <c r="Q164" s="270"/>
      <c r="R164" s="128" t="s">
        <v>7</v>
      </c>
      <c r="S164" s="48">
        <f>SUM(S162/((AB162)-(S162)))</f>
        <v>5.916305916305916E-2</v>
      </c>
      <c r="T164" s="49">
        <f>SUM(T162/((AB162)-(S162)))</f>
        <v>4.6176046176046176E-2</v>
      </c>
      <c r="U164" s="48">
        <f>SUM(U162/((AB162)-(S162)))</f>
        <v>0.17316017316017315</v>
      </c>
      <c r="V164" s="38">
        <f>SUM(V162/((AB162)-(S162)))</f>
        <v>0.1471861471861472</v>
      </c>
      <c r="W164" s="38">
        <f>SUM(W162/((AB162)-(S162)))</f>
        <v>0.14285714285714285</v>
      </c>
      <c r="X164" s="49">
        <f>SUM(X162/((AB162)-(S162)))</f>
        <v>0.1847041847041847</v>
      </c>
      <c r="Y164" s="48">
        <f>SUM(Y162/((AB162)-(S162)))</f>
        <v>0.17027417027417027</v>
      </c>
      <c r="Z164" s="38">
        <f>SUM(Z162/((AB162)-(S162)))</f>
        <v>6.7821067821067824E-2</v>
      </c>
      <c r="AA164" s="49">
        <f>SUM(AA162/((AB162)-(S162)))</f>
        <v>6.7821067821067824E-2</v>
      </c>
      <c r="AB164" s="282">
        <f>SUM(T165+U165+Y165)</f>
        <v>1</v>
      </c>
      <c r="AC164" s="280" t="e">
        <f>SUM((#REF!*T164)+(#REF!*U164)+(#REF!*V164)+(#REF!*W164)+(#REF!*X164)+(#REF!*Y164)+(#REF!*Z164)+(#REF!*AA164))/(T164+U164+V164+W164+X164+Y164+Z164+AA164)</f>
        <v>#REF!</v>
      </c>
      <c r="AD164" s="384"/>
      <c r="AE164" s="270"/>
      <c r="AF164" s="2" t="s">
        <v>7</v>
      </c>
      <c r="AG164" s="48">
        <f>SUM(AG162/((AP162)-(AG162)))</f>
        <v>3.5982008995502246E-2</v>
      </c>
      <c r="AH164" s="49">
        <f>SUM(AH162/((AP162)-(AG162)))</f>
        <v>6.1469265367316339E-2</v>
      </c>
      <c r="AI164" s="48">
        <f>SUM(AI162/((AP162)-(AG162)))</f>
        <v>0.14842578710644677</v>
      </c>
      <c r="AJ164" s="38">
        <f>SUM(AJ162/((AP162)-(AG162)))</f>
        <v>0.11394302848575712</v>
      </c>
      <c r="AK164" s="38">
        <f>SUM(AK162/((AP162)-(AG162)))</f>
        <v>0.10944527736131934</v>
      </c>
      <c r="AL164" s="49">
        <f>SUM(AL162/((AP162)-(AG162)))</f>
        <v>0.19040479760119941</v>
      </c>
      <c r="AM164" s="48">
        <f>SUM(AM162/((AP162)-(AG162)))</f>
        <v>0.15142428785607195</v>
      </c>
      <c r="AN164" s="38">
        <f>SUM(AN162/((AP162)-(AG162)))</f>
        <v>9.7451274362818585E-2</v>
      </c>
      <c r="AO164" s="49">
        <f>SUM(AO162/((AP162)-(AG162)))</f>
        <v>0.12743628185907047</v>
      </c>
      <c r="AP164" s="282">
        <f>SUM(AH165+AI165+AM165)</f>
        <v>1</v>
      </c>
      <c r="AQ164" s="280" t="e">
        <f>SUM((#REF!*AH164)+(#REF!*AI164)+(#REF!*AJ164)+(#REF!*AK164)+(#REF!*AL164)+(#REF!*AM164)+(#REF!*AN164)+(#REF!*AO164))/(AH164+AI164+AJ164+AK164+AL164+AM164+AN164+AO164)</f>
        <v>#REF!</v>
      </c>
      <c r="AR164" s="384"/>
      <c r="AT164" s="270"/>
      <c r="AU164" s="2" t="s">
        <v>7</v>
      </c>
      <c r="AV164" s="48">
        <f>SUM(AV162/((BE162)-(AV162)))</f>
        <v>4.779411764705882E-2</v>
      </c>
      <c r="AW164" s="49">
        <f>SUM(AW162/((BE162)-(AV162)))</f>
        <v>5.3676470588235291E-2</v>
      </c>
      <c r="AX164" s="48">
        <f>SUM(AX162/((BE162)-(AV162)))</f>
        <v>0.16102941176470589</v>
      </c>
      <c r="AY164" s="38">
        <f>SUM(AY162/((BE162)-(AV162)))</f>
        <v>0.13088235294117648</v>
      </c>
      <c r="AZ164" s="38">
        <f>SUM(AZ162/((BE162)-(AV162)))</f>
        <v>0.12647058823529411</v>
      </c>
      <c r="BA164" s="49">
        <f>SUM(BA162/((BE162)-(AV162)))</f>
        <v>0.1875</v>
      </c>
      <c r="BB164" s="48">
        <f>SUM(BB162/((BE162)-(AV162)))</f>
        <v>0.16102941176470589</v>
      </c>
      <c r="BC164" s="38">
        <f>SUM(BC162/((BE162)-(AV162)))</f>
        <v>8.2352941176470587E-2</v>
      </c>
      <c r="BD164" s="49">
        <f>SUM(BD162/((BE162)-(AV162)))</f>
        <v>9.7058823529411767E-2</v>
      </c>
      <c r="BE164" s="282">
        <f>SUM(AW165+AX165+BB165)</f>
        <v>1</v>
      </c>
      <c r="BF164" s="280" t="e">
        <f>SUM((#REF!*AW164)+(#REF!*AX164)+(#REF!*AY164)+(#REF!*AZ164)+(#REF!*BA164)+(#REF!*BB164)+(#REF!*BC164)+(#REF!*BD164))/(AW164+AX164+AY164+AZ164+BA164+BB164+BC164+BD164)</f>
        <v>#REF!</v>
      </c>
      <c r="BG164" s="384"/>
    </row>
    <row r="165" spans="2:59" ht="21" customHeight="1" thickBot="1" x14ac:dyDescent="0.4">
      <c r="B165" s="225" t="s">
        <v>6</v>
      </c>
      <c r="C165" s="226">
        <f t="shared" ref="C165:M165" si="204">SUM(C159:C164)</f>
        <v>12203</v>
      </c>
      <c r="D165" s="226">
        <f t="shared" si="204"/>
        <v>566</v>
      </c>
      <c r="E165" s="226">
        <f t="shared" si="204"/>
        <v>329</v>
      </c>
      <c r="F165" s="226">
        <f t="shared" si="204"/>
        <v>1150</v>
      </c>
      <c r="G165" s="226">
        <f t="shared" si="204"/>
        <v>686</v>
      </c>
      <c r="H165" s="226">
        <f t="shared" si="204"/>
        <v>1102</v>
      </c>
      <c r="I165" s="226">
        <f t="shared" si="204"/>
        <v>1349</v>
      </c>
      <c r="J165" s="226">
        <f t="shared" si="204"/>
        <v>1766</v>
      </c>
      <c r="K165" s="226">
        <f t="shared" si="204"/>
        <v>1497</v>
      </c>
      <c r="L165" s="226">
        <f t="shared" si="204"/>
        <v>3758</v>
      </c>
      <c r="M165" s="203">
        <f t="shared" si="204"/>
        <v>7021</v>
      </c>
      <c r="N165" s="204">
        <f>SUM((M165/((C165)-(D165))*100))</f>
        <v>60.33341926613388</v>
      </c>
      <c r="O165" s="217">
        <f>SUM((E158*E165)+(F158*F165)+(G158*G165)+(H158*H165)+(I158*I165)+(J158*J165)+(K158*K165)+(L158*L165))/(E165+F165+G165+H165+I165+J165+K165+L165)</f>
        <v>2.8637105783277477</v>
      </c>
      <c r="P165" s="204">
        <f>SUM(O165/4*100)</f>
        <v>71.592764458193699</v>
      </c>
      <c r="Q165" s="270"/>
      <c r="R165" s="129" t="s">
        <v>10</v>
      </c>
      <c r="S165" s="151">
        <f>SUM(S164)</f>
        <v>5.916305916305916E-2</v>
      </c>
      <c r="T165" s="153">
        <f>SUM(T164)</f>
        <v>4.6176046176046176E-2</v>
      </c>
      <c r="U165" s="284">
        <f>SUM(U164:X164)</f>
        <v>0.64790764790764799</v>
      </c>
      <c r="V165" s="285"/>
      <c r="W165" s="285"/>
      <c r="X165" s="286"/>
      <c r="Y165" s="284">
        <f>SUM(Y164:AA164)</f>
        <v>0.30591630591630592</v>
      </c>
      <c r="Z165" s="285"/>
      <c r="AA165" s="286"/>
      <c r="AB165" s="283"/>
      <c r="AC165" s="281" t="e">
        <f>SUM((#REF!*T165)+(#REF!*U165)+(#REF!*V165)+(#REF!*W165)+(#REF!*X165)+(#REF!*Y165)+(#REF!*Z165)+(#REF!*AA165))/(T165+U165+V165+W165+X165+Y165+Z165+AA165)</f>
        <v>#REF!</v>
      </c>
      <c r="AD165" s="384"/>
      <c r="AE165" s="270"/>
      <c r="AF165" s="3" t="s">
        <v>10</v>
      </c>
      <c r="AG165" s="151">
        <f>SUM(AG164)</f>
        <v>3.5982008995502246E-2</v>
      </c>
      <c r="AH165" s="153">
        <f>SUM(AH164)</f>
        <v>6.1469265367316339E-2</v>
      </c>
      <c r="AI165" s="284">
        <f>SUM(AI164:AL164)</f>
        <v>0.56221889055472263</v>
      </c>
      <c r="AJ165" s="285"/>
      <c r="AK165" s="285"/>
      <c r="AL165" s="286"/>
      <c r="AM165" s="284">
        <f>SUM(AM164:AO164)</f>
        <v>0.37631184407796103</v>
      </c>
      <c r="AN165" s="285"/>
      <c r="AO165" s="286"/>
      <c r="AP165" s="283"/>
      <c r="AQ165" s="281" t="e">
        <f>SUM((#REF!*AH165)+(#REF!*AI165)+(#REF!*AJ165)+(#REF!*AK165)+(#REF!*AL165)+(#REF!*AM165)+(#REF!*AN165)+(#REF!*AO165))/(AH165+AI165+AJ165+AK165+AL165+AM165+AN165+AO165)</f>
        <v>#REF!</v>
      </c>
      <c r="AR165" s="384"/>
      <c r="AT165" s="270"/>
      <c r="AU165" s="3" t="s">
        <v>10</v>
      </c>
      <c r="AV165" s="151">
        <f>SUM(AV164)</f>
        <v>4.779411764705882E-2</v>
      </c>
      <c r="AW165" s="153">
        <f>SUM(AW164)</f>
        <v>5.3676470588235291E-2</v>
      </c>
      <c r="AX165" s="284">
        <f>SUM(AX164:BA164)</f>
        <v>0.60588235294117654</v>
      </c>
      <c r="AY165" s="285"/>
      <c r="AZ165" s="285"/>
      <c r="BA165" s="286"/>
      <c r="BB165" s="284">
        <f>SUM(BB164:BD164)</f>
        <v>0.34044117647058825</v>
      </c>
      <c r="BC165" s="285"/>
      <c r="BD165" s="286"/>
      <c r="BE165" s="283"/>
      <c r="BF165" s="281" t="e">
        <f>SUM((#REF!*AW165)+(#REF!*AX165)+(#REF!*AY165)+(#REF!*AZ165)+(#REF!*BA165)+(#REF!*BB165)+(#REF!*BC165)+(#REF!*BD165))/(AW165+AX165+AY165+AZ165+BA165+BB165+BC165+BD165)</f>
        <v>#REF!</v>
      </c>
      <c r="BG165" s="384"/>
    </row>
    <row r="166" spans="2:59" ht="21" customHeight="1" x14ac:dyDescent="0.2">
      <c r="B166" s="244" t="s">
        <v>17</v>
      </c>
      <c r="C166" s="246" t="s">
        <v>46</v>
      </c>
      <c r="D166" s="248" t="s">
        <v>72</v>
      </c>
      <c r="E166" s="249"/>
      <c r="F166" s="249"/>
      <c r="G166" s="249"/>
      <c r="H166" s="249"/>
      <c r="I166" s="249"/>
      <c r="J166" s="249"/>
      <c r="K166" s="249"/>
      <c r="L166" s="250"/>
      <c r="M166" s="236" t="s">
        <v>63</v>
      </c>
      <c r="N166" s="238" t="s">
        <v>64</v>
      </c>
      <c r="O166" s="240" t="s">
        <v>47</v>
      </c>
      <c r="P166" s="242" t="s">
        <v>30</v>
      </c>
      <c r="Q166" s="270"/>
      <c r="R166" s="130" t="s">
        <v>14</v>
      </c>
      <c r="S166" s="23">
        <f t="shared" ref="S166:AA166" si="205">S72</f>
        <v>37</v>
      </c>
      <c r="T166" s="8">
        <f t="shared" si="205"/>
        <v>10</v>
      </c>
      <c r="U166" s="20">
        <f t="shared" si="205"/>
        <v>67</v>
      </c>
      <c r="V166" s="22">
        <f t="shared" si="205"/>
        <v>34</v>
      </c>
      <c r="W166" s="22">
        <f t="shared" si="205"/>
        <v>34</v>
      </c>
      <c r="X166" s="21">
        <f t="shared" si="205"/>
        <v>18</v>
      </c>
      <c r="Y166" s="20">
        <f t="shared" si="205"/>
        <v>14</v>
      </c>
      <c r="Z166" s="22">
        <f t="shared" si="205"/>
        <v>1</v>
      </c>
      <c r="AA166" s="21">
        <f t="shared" si="205"/>
        <v>8</v>
      </c>
      <c r="AB166" s="94">
        <f>SUM(S166:AA166)</f>
        <v>223</v>
      </c>
      <c r="AC166" s="95">
        <f>SUM((T158*T166)+(U158*U166)+(V158*V166)+(W158*W166)+(X158*X166)+(Y158*Y166)+(Z158*Z166)+(AA158*AA166))/(T166+U166+V166+W166+X166+Y166+Z166+AA166)</f>
        <v>1.6586021505376345</v>
      </c>
      <c r="AD166" s="66">
        <f>SUM(AC166/4*100)</f>
        <v>41.465053763440864</v>
      </c>
      <c r="AE166" s="270"/>
      <c r="AF166" s="1" t="s">
        <v>14</v>
      </c>
      <c r="AG166" s="23">
        <f t="shared" ref="AG166:AO166" si="206">AG72</f>
        <v>13</v>
      </c>
      <c r="AH166" s="8">
        <f t="shared" si="206"/>
        <v>10</v>
      </c>
      <c r="AI166" s="20">
        <f t="shared" si="206"/>
        <v>31</v>
      </c>
      <c r="AJ166" s="22">
        <f t="shared" si="206"/>
        <v>29</v>
      </c>
      <c r="AK166" s="22">
        <f t="shared" si="206"/>
        <v>42</v>
      </c>
      <c r="AL166" s="21">
        <f t="shared" si="206"/>
        <v>33</v>
      </c>
      <c r="AM166" s="20">
        <f t="shared" si="206"/>
        <v>28</v>
      </c>
      <c r="AN166" s="22">
        <f t="shared" si="206"/>
        <v>8</v>
      </c>
      <c r="AO166" s="21">
        <f t="shared" si="206"/>
        <v>23</v>
      </c>
      <c r="AP166" s="94">
        <f>SUM(AG166:AO166)</f>
        <v>217</v>
      </c>
      <c r="AQ166" s="95">
        <f>SUM((AH158*AH166)+(AI158*AI166)+(AJ158*AJ166)+(AK158*AK166)+(AL158*AL166)+(AM158*AM166)+(AN158*AN166)+(AO158*AO166))/(AH166+AI166+AJ166+AK166+AL166+AM166+AN166+AO166)</f>
        <v>2.1813725490196076</v>
      </c>
      <c r="AR166" s="66">
        <f>SUM(AQ166/4*100)</f>
        <v>54.534313725490193</v>
      </c>
      <c r="AT166" s="270"/>
      <c r="AU166" s="1" t="s">
        <v>14</v>
      </c>
      <c r="AV166" s="23">
        <f t="shared" ref="AV166:BD168" si="207">SUM(S166+AG166)</f>
        <v>50</v>
      </c>
      <c r="AW166" s="8">
        <f t="shared" si="207"/>
        <v>20</v>
      </c>
      <c r="AX166" s="20">
        <f t="shared" si="207"/>
        <v>98</v>
      </c>
      <c r="AY166" s="22">
        <f t="shared" si="207"/>
        <v>63</v>
      </c>
      <c r="AZ166" s="22">
        <f t="shared" si="207"/>
        <v>76</v>
      </c>
      <c r="BA166" s="21">
        <f t="shared" si="207"/>
        <v>51</v>
      </c>
      <c r="BB166" s="20">
        <f t="shared" si="207"/>
        <v>42</v>
      </c>
      <c r="BC166" s="22">
        <f t="shared" si="207"/>
        <v>9</v>
      </c>
      <c r="BD166" s="21">
        <f t="shared" si="207"/>
        <v>31</v>
      </c>
      <c r="BE166" s="94">
        <f>SUM(AV166:BD166)</f>
        <v>440</v>
      </c>
      <c r="BF166" s="95">
        <f>SUM((AW158*AW166)+(AX158*AX166)+(AY158*AY166)+(AZ158*AZ166)+(BA158*BA166)+(BB158*BB166)+(BC158*BC166)+(BD158*BD166))/(AW166+AX166+AY166+AZ166+BA166+BB166+BC166+BD166)</f>
        <v>1.9320512820512821</v>
      </c>
      <c r="BG166" s="66">
        <f t="shared" si="194"/>
        <v>48.301282051282051</v>
      </c>
    </row>
    <row r="167" spans="2:59" ht="21" customHeight="1" x14ac:dyDescent="0.2">
      <c r="B167" s="245"/>
      <c r="C167" s="247"/>
      <c r="D167" s="222" t="s">
        <v>9</v>
      </c>
      <c r="E167" s="223">
        <v>0</v>
      </c>
      <c r="F167" s="223">
        <v>1</v>
      </c>
      <c r="G167" s="223">
        <v>1.5</v>
      </c>
      <c r="H167" s="223">
        <v>2</v>
      </c>
      <c r="I167" s="223">
        <v>2.5</v>
      </c>
      <c r="J167" s="223">
        <v>3</v>
      </c>
      <c r="K167" s="223">
        <v>3.5</v>
      </c>
      <c r="L167" s="223">
        <v>4</v>
      </c>
      <c r="M167" s="237"/>
      <c r="N167" s="239"/>
      <c r="O167" s="241"/>
      <c r="P167" s="243"/>
      <c r="Q167" s="270"/>
      <c r="R167" s="128" t="s">
        <v>15</v>
      </c>
      <c r="S167" s="27">
        <f t="shared" ref="S167:AA167" si="208">S94</f>
        <v>19</v>
      </c>
      <c r="T167" s="28">
        <f t="shared" si="208"/>
        <v>0</v>
      </c>
      <c r="U167" s="24">
        <f t="shared" si="208"/>
        <v>23</v>
      </c>
      <c r="V167" s="26">
        <f t="shared" si="208"/>
        <v>11</v>
      </c>
      <c r="W167" s="26">
        <f t="shared" si="208"/>
        <v>20</v>
      </c>
      <c r="X167" s="25">
        <f t="shared" si="208"/>
        <v>38</v>
      </c>
      <c r="Y167" s="24">
        <f t="shared" si="208"/>
        <v>46</v>
      </c>
      <c r="Z167" s="26">
        <f t="shared" si="208"/>
        <v>15</v>
      </c>
      <c r="AA167" s="25">
        <f t="shared" si="208"/>
        <v>33</v>
      </c>
      <c r="AB167" s="97">
        <f>SUM(S167:AA167)</f>
        <v>205</v>
      </c>
      <c r="AC167" s="96">
        <f>SUM((T158*T167)+(U158*U167)+(V158*V167)+(W158*W167)+(X158*X167)+(Y158*Y167)+(Z158*Z167)+(AA158*AA167))/(T167+U167+V167+W167+X167+Y167+Z167+AA167)</f>
        <v>2.672043010752688</v>
      </c>
      <c r="AD167" s="67">
        <f>SUM(AC167/4*100)</f>
        <v>66.8010752688172</v>
      </c>
      <c r="AE167" s="270"/>
      <c r="AF167" s="2" t="s">
        <v>15</v>
      </c>
      <c r="AG167" s="27">
        <f t="shared" ref="AG167:AO167" si="209">AG94</f>
        <v>0</v>
      </c>
      <c r="AH167" s="28">
        <f t="shared" si="209"/>
        <v>10</v>
      </c>
      <c r="AI167" s="24">
        <f t="shared" si="209"/>
        <v>24</v>
      </c>
      <c r="AJ167" s="26">
        <f t="shared" si="209"/>
        <v>13</v>
      </c>
      <c r="AK167" s="26">
        <f t="shared" si="209"/>
        <v>38</v>
      </c>
      <c r="AL167" s="25">
        <f t="shared" si="209"/>
        <v>49</v>
      </c>
      <c r="AM167" s="24">
        <f t="shared" si="209"/>
        <v>27</v>
      </c>
      <c r="AN167" s="26">
        <f t="shared" si="209"/>
        <v>13</v>
      </c>
      <c r="AO167" s="25">
        <f t="shared" si="209"/>
        <v>23</v>
      </c>
      <c r="AP167" s="97">
        <f>SUM(AG167:AO167)</f>
        <v>197</v>
      </c>
      <c r="AQ167" s="96">
        <f>SUM((AH158*AH167)+(AI158*AI167)+(AJ158*AJ167)+(AK158*AK167)+(AL158*AL167)+(AM158*AM167)+(AN158*AN167)+(AO158*AO167))/(AH167+AI167+AJ167+AK167+AL167+AM167+AN167+AO167)</f>
        <v>2.3375634517766497</v>
      </c>
      <c r="AR167" s="67">
        <f>SUM(AQ167/4*100)</f>
        <v>58.439086294416242</v>
      </c>
      <c r="AT167" s="270"/>
      <c r="AU167" s="2" t="s">
        <v>15</v>
      </c>
      <c r="AV167" s="27">
        <f t="shared" si="207"/>
        <v>19</v>
      </c>
      <c r="AW167" s="28">
        <f t="shared" si="207"/>
        <v>10</v>
      </c>
      <c r="AX167" s="24">
        <f t="shared" si="207"/>
        <v>47</v>
      </c>
      <c r="AY167" s="26">
        <f t="shared" si="207"/>
        <v>24</v>
      </c>
      <c r="AZ167" s="26">
        <f t="shared" si="207"/>
        <v>58</v>
      </c>
      <c r="BA167" s="25">
        <f t="shared" si="207"/>
        <v>87</v>
      </c>
      <c r="BB167" s="24">
        <f t="shared" si="207"/>
        <v>73</v>
      </c>
      <c r="BC167" s="26">
        <f t="shared" si="207"/>
        <v>28</v>
      </c>
      <c r="BD167" s="25">
        <f t="shared" si="207"/>
        <v>56</v>
      </c>
      <c r="BE167" s="56">
        <f>SUM(AV167:BD167)</f>
        <v>402</v>
      </c>
      <c r="BF167" s="96">
        <f>SUM((AW158*AW167)+(AX158*AX167)+(AY158*AY167)+(AZ158*AZ167)+(BA158*BA167)+(BB158*BB167)+(BC158*BC167)+(BD158*BD167))/(AW167+AX167+AY167+AZ167+BA167+BB167+BC167+BD167)</f>
        <v>2.5</v>
      </c>
      <c r="BG167" s="67">
        <f t="shared" si="194"/>
        <v>62.5</v>
      </c>
    </row>
    <row r="168" spans="2:59" ht="21.75" customHeight="1" x14ac:dyDescent="0.2">
      <c r="B168" s="224" t="s">
        <v>36</v>
      </c>
      <c r="C168" s="223">
        <f t="shared" ref="C168:C173" si="210">SUM(D168:L168)</f>
        <v>1964</v>
      </c>
      <c r="D168" s="222">
        <f t="shared" ref="D168:L168" si="211">AG13</f>
        <v>199</v>
      </c>
      <c r="E168" s="222">
        <f t="shared" si="211"/>
        <v>106</v>
      </c>
      <c r="F168" s="222">
        <f t="shared" si="211"/>
        <v>176</v>
      </c>
      <c r="G168" s="222">
        <f t="shared" si="211"/>
        <v>133</v>
      </c>
      <c r="H168" s="222">
        <f t="shared" si="211"/>
        <v>219</v>
      </c>
      <c r="I168" s="222">
        <f t="shared" si="211"/>
        <v>200</v>
      </c>
      <c r="J168" s="222">
        <f t="shared" si="211"/>
        <v>195</v>
      </c>
      <c r="K168" s="222">
        <f t="shared" si="211"/>
        <v>182</v>
      </c>
      <c r="L168" s="222">
        <f t="shared" si="211"/>
        <v>554</v>
      </c>
      <c r="M168" s="198">
        <f t="shared" ref="M168:M173" si="212">SUM(J168+K168+L168)</f>
        <v>931</v>
      </c>
      <c r="N168" s="207">
        <f>SUM(M168/(E168+F168+G168+H168+I168+J168+K168+L168)*100)</f>
        <v>52.747875354107656</v>
      </c>
      <c r="O168" s="208">
        <f>SUM((E167*E168)+(F167*F168)+(G167*G168)+(H167*H168)+(I167*I168)+(J167*J168)+(K167*K168)+(L167*L168))/(E168+F168+G168+H168+I168+J168+K168+L168)</f>
        <v>2.6920679886685552</v>
      </c>
      <c r="P168" s="199">
        <f>SUM(O168/4*100)</f>
        <v>67.301699716713884</v>
      </c>
      <c r="Q168" s="270"/>
      <c r="R168" s="128" t="s">
        <v>1</v>
      </c>
      <c r="S168" s="45">
        <f t="shared" ref="S168:AA168" si="213">S116</f>
        <v>7</v>
      </c>
      <c r="T168" s="10">
        <f t="shared" si="213"/>
        <v>1</v>
      </c>
      <c r="U168" s="18">
        <f t="shared" si="213"/>
        <v>36</v>
      </c>
      <c r="V168" s="37">
        <f t="shared" si="213"/>
        <v>31</v>
      </c>
      <c r="W168" s="37">
        <f t="shared" si="213"/>
        <v>45</v>
      </c>
      <c r="X168" s="19">
        <f t="shared" si="213"/>
        <v>54</v>
      </c>
      <c r="Y168" s="18">
        <f t="shared" si="213"/>
        <v>39</v>
      </c>
      <c r="Z168" s="37">
        <f t="shared" si="213"/>
        <v>11</v>
      </c>
      <c r="AA168" s="19">
        <f t="shared" si="213"/>
        <v>24</v>
      </c>
      <c r="AB168" s="65">
        <f>SUM(S168:AA168)</f>
        <v>248</v>
      </c>
      <c r="AC168" s="96">
        <f>SUM((T158*T168)+(U158*U168)+(V158*V168)+(W158*W168)+(X158*X168)+(Y158*Y168)+(Z158*Z168)+(AA158*AA168))/(T168+U168+V168+W168+X168+Y168+Z168+AA168)</f>
        <v>2.3195020746887969</v>
      </c>
      <c r="AD168" s="67">
        <f>SUM(AC168/4*100)</f>
        <v>57.987551867219921</v>
      </c>
      <c r="AE168" s="270"/>
      <c r="AF168" s="2" t="s">
        <v>1</v>
      </c>
      <c r="AG168" s="45">
        <f t="shared" ref="AG168:AO168" si="214">AG116</f>
        <v>0</v>
      </c>
      <c r="AH168" s="10">
        <f t="shared" si="214"/>
        <v>2</v>
      </c>
      <c r="AI168" s="18">
        <f t="shared" si="214"/>
        <v>26</v>
      </c>
      <c r="AJ168" s="37">
        <f t="shared" si="214"/>
        <v>15</v>
      </c>
      <c r="AK168" s="37">
        <f t="shared" si="214"/>
        <v>58</v>
      </c>
      <c r="AL168" s="19">
        <f t="shared" si="214"/>
        <v>53</v>
      </c>
      <c r="AM168" s="18">
        <f t="shared" si="214"/>
        <v>56</v>
      </c>
      <c r="AN168" s="37">
        <f t="shared" si="214"/>
        <v>18</v>
      </c>
      <c r="AO168" s="19">
        <f t="shared" si="214"/>
        <v>14</v>
      </c>
      <c r="AP168" s="65">
        <f>SUM(AG168:AO168)</f>
        <v>242</v>
      </c>
      <c r="AQ168" s="96">
        <f>SUM((AH158*AH168)+(AI158*AI168)+(AJ158*AJ168)+(AK158*AK168)+(AL158*AL168)+(AM158*AM168)+(AN158*AN168)+(AO158*AO168))/(AH168+AI168+AJ168+AK168+AL168+AM168+AN168+AO168)</f>
        <v>2.4132231404958677</v>
      </c>
      <c r="AR168" s="67">
        <f>SUM(AQ168/4*100)</f>
        <v>60.330578512396691</v>
      </c>
      <c r="AT168" s="270"/>
      <c r="AU168" s="2" t="s">
        <v>1</v>
      </c>
      <c r="AV168" s="45">
        <f t="shared" si="207"/>
        <v>7</v>
      </c>
      <c r="AW168" s="10">
        <f t="shared" si="207"/>
        <v>3</v>
      </c>
      <c r="AX168" s="18">
        <f t="shared" si="207"/>
        <v>62</v>
      </c>
      <c r="AY168" s="37">
        <f t="shared" si="207"/>
        <v>46</v>
      </c>
      <c r="AZ168" s="37">
        <f t="shared" si="207"/>
        <v>103</v>
      </c>
      <c r="BA168" s="19">
        <f t="shared" si="207"/>
        <v>107</v>
      </c>
      <c r="BB168" s="18">
        <f t="shared" si="207"/>
        <v>95</v>
      </c>
      <c r="BC168" s="37">
        <f t="shared" si="207"/>
        <v>29</v>
      </c>
      <c r="BD168" s="19">
        <f t="shared" si="207"/>
        <v>38</v>
      </c>
      <c r="BE168" s="65">
        <f>SUM(AV168:BD168)</f>
        <v>490</v>
      </c>
      <c r="BF168" s="96">
        <f>SUM((AW158*AW168)+(AX158*AX168)+(AY158*AY168)+(AZ158*AZ168)+(BA158*BA168)+(BB158*BB168)+(BC158*BC168)+(BD158*BD168))/(AW168+AX168+AY168+AZ168+BA168+BB168+BC168+BD168)</f>
        <v>2.3664596273291925</v>
      </c>
      <c r="BG168" s="67">
        <f t="shared" si="194"/>
        <v>59.161490683229815</v>
      </c>
    </row>
    <row r="169" spans="2:59" ht="21" customHeight="1" x14ac:dyDescent="0.2">
      <c r="B169" s="224" t="s">
        <v>37</v>
      </c>
      <c r="C169" s="223">
        <f t="shared" si="210"/>
        <v>1964</v>
      </c>
      <c r="D169" s="222">
        <f t="shared" ref="D169:L169" si="215">AG35</f>
        <v>69</v>
      </c>
      <c r="E169" s="222">
        <f t="shared" si="215"/>
        <v>56</v>
      </c>
      <c r="F169" s="222">
        <f t="shared" si="215"/>
        <v>176</v>
      </c>
      <c r="G169" s="222">
        <f t="shared" si="215"/>
        <v>130</v>
      </c>
      <c r="H169" s="222">
        <f t="shared" si="215"/>
        <v>199</v>
      </c>
      <c r="I169" s="222">
        <f t="shared" si="215"/>
        <v>255</v>
      </c>
      <c r="J169" s="222">
        <f t="shared" si="215"/>
        <v>252</v>
      </c>
      <c r="K169" s="222">
        <f t="shared" si="215"/>
        <v>194</v>
      </c>
      <c r="L169" s="222">
        <f t="shared" si="215"/>
        <v>633</v>
      </c>
      <c r="M169" s="198">
        <f t="shared" si="212"/>
        <v>1079</v>
      </c>
      <c r="N169" s="207">
        <f t="shared" ref="N169:N173" si="216">SUM(M169/(E169+F169+G169+H169+I169+J169+K169+L169)*100)</f>
        <v>56.939313984168862</v>
      </c>
      <c r="O169" s="208">
        <f>SUM((E167*E169)+(F167*F169)+(G167*G169)+(H167*H169)+(I167*I169)+(J167*J169)+(K167*K169)+(L167*L169))/(E169+F169+G169+H169+I169+J169+K169+L169)</f>
        <v>2.8356200527704485</v>
      </c>
      <c r="P169" s="199">
        <f t="shared" ref="P169:P173" si="217">SUM(O169/4*100)</f>
        <v>70.890501319261219</v>
      </c>
      <c r="Q169" s="270"/>
      <c r="R169" s="399" t="s">
        <v>6</v>
      </c>
      <c r="S169" s="27">
        <f>SUM(S166:S168)</f>
        <v>63</v>
      </c>
      <c r="T169" s="28">
        <f t="shared" ref="T169:AB169" si="218">SUM(T166:T168)</f>
        <v>11</v>
      </c>
      <c r="U169" s="24">
        <f t="shared" si="218"/>
        <v>126</v>
      </c>
      <c r="V169" s="26">
        <f t="shared" si="218"/>
        <v>76</v>
      </c>
      <c r="W169" s="26">
        <f t="shared" si="218"/>
        <v>99</v>
      </c>
      <c r="X169" s="25">
        <f t="shared" si="218"/>
        <v>110</v>
      </c>
      <c r="Y169" s="24">
        <f t="shared" si="218"/>
        <v>99</v>
      </c>
      <c r="Z169" s="26">
        <f t="shared" si="218"/>
        <v>27</v>
      </c>
      <c r="AA169" s="25">
        <f t="shared" si="218"/>
        <v>65</v>
      </c>
      <c r="AB169" s="330">
        <f t="shared" si="218"/>
        <v>676</v>
      </c>
      <c r="AC169" s="280">
        <f>SUM((T158*T169)+(U158*U169)+(V158*V169)+(W158*W169)+(X158*X169)+(Y158*Y169)+(Z158*Z169)+(AA158*AA169))/(T169+U169+V169+W169+X169+Y169+Z169+AA169)</f>
        <v>2.2259380097879284</v>
      </c>
      <c r="AD169" s="385">
        <f>SUM(AC169/4*100)</f>
        <v>55.648450244698211</v>
      </c>
      <c r="AE169" s="270"/>
      <c r="AF169" s="379" t="s">
        <v>6</v>
      </c>
      <c r="AG169" s="27">
        <f>SUM(AG166:AG168)</f>
        <v>13</v>
      </c>
      <c r="AH169" s="28">
        <f t="shared" ref="AH169:AP169" si="219">SUM(AH166:AH168)</f>
        <v>22</v>
      </c>
      <c r="AI169" s="24">
        <f t="shared" si="219"/>
        <v>81</v>
      </c>
      <c r="AJ169" s="26">
        <f t="shared" si="219"/>
        <v>57</v>
      </c>
      <c r="AK169" s="26">
        <f t="shared" si="219"/>
        <v>138</v>
      </c>
      <c r="AL169" s="25">
        <f t="shared" si="219"/>
        <v>135</v>
      </c>
      <c r="AM169" s="24">
        <f t="shared" si="219"/>
        <v>111</v>
      </c>
      <c r="AN169" s="26">
        <f t="shared" si="219"/>
        <v>39</v>
      </c>
      <c r="AO169" s="25">
        <f t="shared" si="219"/>
        <v>60</v>
      </c>
      <c r="AP169" s="330">
        <f t="shared" si="219"/>
        <v>656</v>
      </c>
      <c r="AQ169" s="280">
        <f>SUM((AH158*AH169)+(AI158*AI169)+(AJ158*AJ169)+(AK158*AK169)+(AL158*AL169)+(AM158*AM169)+(AN158*AN169)+(AO158*AO169))/(AH169+AI169+AJ169+AK169+AL169+AM169+AN169+AO169)</f>
        <v>2.3164852255054433</v>
      </c>
      <c r="AR169" s="385">
        <f>SUM(AQ169/4*100)</f>
        <v>57.912130637636082</v>
      </c>
      <c r="AT169" s="270"/>
      <c r="AU169" s="379" t="s">
        <v>6</v>
      </c>
      <c r="AV169" s="27">
        <f t="shared" ref="AV169:BE169" si="220">SUM(AV166:AV168)</f>
        <v>76</v>
      </c>
      <c r="AW169" s="28">
        <f t="shared" si="220"/>
        <v>33</v>
      </c>
      <c r="AX169" s="24">
        <f t="shared" si="220"/>
        <v>207</v>
      </c>
      <c r="AY169" s="26">
        <f t="shared" si="220"/>
        <v>133</v>
      </c>
      <c r="AZ169" s="26">
        <f t="shared" si="220"/>
        <v>237</v>
      </c>
      <c r="BA169" s="25">
        <f t="shared" si="220"/>
        <v>245</v>
      </c>
      <c r="BB169" s="24">
        <f t="shared" si="220"/>
        <v>210</v>
      </c>
      <c r="BC169" s="26">
        <f t="shared" si="220"/>
        <v>66</v>
      </c>
      <c r="BD169" s="25">
        <f t="shared" si="220"/>
        <v>125</v>
      </c>
      <c r="BE169" s="330">
        <f t="shared" si="220"/>
        <v>1332</v>
      </c>
      <c r="BF169" s="280">
        <f>SUM((AW158*AW169)+(AX158*AX169)+(AY158*AY169)+(AZ158*AZ169)+(BA158*BA169)+(BB158*BB169)+(BC158*BC169)+(BD158*BD169))/(AW169+AX169+AY169+AZ169+BA169+BB169+BC169+BD169)</f>
        <v>2.2722929936305731</v>
      </c>
      <c r="BG169" s="385">
        <f>SUM(BF169/4*100)</f>
        <v>56.807324840764331</v>
      </c>
    </row>
    <row r="170" spans="2:59" ht="21" customHeight="1" x14ac:dyDescent="0.2">
      <c r="B170" s="224" t="s">
        <v>38</v>
      </c>
      <c r="C170" s="223">
        <f t="shared" si="210"/>
        <v>1489</v>
      </c>
      <c r="D170" s="222">
        <f t="shared" ref="D170:L170" si="221">AG57</f>
        <v>124</v>
      </c>
      <c r="E170" s="222">
        <f t="shared" si="221"/>
        <v>38</v>
      </c>
      <c r="F170" s="222">
        <f t="shared" si="221"/>
        <v>111</v>
      </c>
      <c r="G170" s="222">
        <f t="shared" si="221"/>
        <v>59</v>
      </c>
      <c r="H170" s="222">
        <f t="shared" si="221"/>
        <v>94</v>
      </c>
      <c r="I170" s="222">
        <f t="shared" si="221"/>
        <v>160</v>
      </c>
      <c r="J170" s="222">
        <f t="shared" si="221"/>
        <v>207</v>
      </c>
      <c r="K170" s="222">
        <f t="shared" si="221"/>
        <v>188</v>
      </c>
      <c r="L170" s="222">
        <f t="shared" si="221"/>
        <v>508</v>
      </c>
      <c r="M170" s="198">
        <f t="shared" si="212"/>
        <v>903</v>
      </c>
      <c r="N170" s="207">
        <f t="shared" si="216"/>
        <v>66.153846153846146</v>
      </c>
      <c r="O170" s="208">
        <f>SUM((E167*E170)+(F167*F170)+(G167*G170)+(H167*H170)+(I167*I170)+(J167*J170)+(K167*K170)+(L167*L170))/(E170+F170+G170+H170+I170+J170+K170+L170)</f>
        <v>3.0025641025641026</v>
      </c>
      <c r="P170" s="199">
        <f t="shared" si="217"/>
        <v>75.064102564102569</v>
      </c>
      <c r="Q170" s="270"/>
      <c r="R170" s="400"/>
      <c r="S170" s="278">
        <f>SUM(S169+T169)</f>
        <v>74</v>
      </c>
      <c r="T170" s="278"/>
      <c r="U170" s="277">
        <f>SUM(U169+V169+W169+X169)</f>
        <v>411</v>
      </c>
      <c r="V170" s="278"/>
      <c r="W170" s="278"/>
      <c r="X170" s="279"/>
      <c r="Y170" s="277">
        <f>SUM(Y169+Z169+AA169)</f>
        <v>191</v>
      </c>
      <c r="Z170" s="278"/>
      <c r="AA170" s="279"/>
      <c r="AB170" s="331"/>
      <c r="AC170" s="280"/>
      <c r="AD170" s="385"/>
      <c r="AE170" s="270"/>
      <c r="AF170" s="273"/>
      <c r="AG170" s="278">
        <f>SUM(AG169+AH169)</f>
        <v>35</v>
      </c>
      <c r="AH170" s="278"/>
      <c r="AI170" s="277">
        <f>SUM(AI169+AJ169+AK169+AL169)</f>
        <v>411</v>
      </c>
      <c r="AJ170" s="278"/>
      <c r="AK170" s="278"/>
      <c r="AL170" s="279"/>
      <c r="AM170" s="277">
        <f>SUM(AM169+AN169+AO169)</f>
        <v>210</v>
      </c>
      <c r="AN170" s="278"/>
      <c r="AO170" s="279"/>
      <c r="AP170" s="331"/>
      <c r="AQ170" s="280"/>
      <c r="AR170" s="385"/>
      <c r="AT170" s="270"/>
      <c r="AU170" s="273"/>
      <c r="AV170" s="278">
        <f>SUM(AV169+AW169)</f>
        <v>109</v>
      </c>
      <c r="AW170" s="278"/>
      <c r="AX170" s="277">
        <f>SUM(AX169+AY169+AZ169+BA169)</f>
        <v>822</v>
      </c>
      <c r="AY170" s="278"/>
      <c r="AZ170" s="278"/>
      <c r="BA170" s="279"/>
      <c r="BB170" s="277">
        <f>SUM(BB169+BC169+BD169)</f>
        <v>401</v>
      </c>
      <c r="BC170" s="278"/>
      <c r="BD170" s="279"/>
      <c r="BE170" s="331"/>
      <c r="BF170" s="280"/>
      <c r="BG170" s="385"/>
    </row>
    <row r="171" spans="2:59" ht="21" customHeight="1" x14ac:dyDescent="0.2">
      <c r="B171" s="224" t="s">
        <v>39</v>
      </c>
      <c r="C171" s="223">
        <f t="shared" si="210"/>
        <v>2112</v>
      </c>
      <c r="D171" s="222">
        <f t="shared" ref="D171:L171" si="222">AG79</f>
        <v>113</v>
      </c>
      <c r="E171" s="222">
        <f t="shared" si="222"/>
        <v>111</v>
      </c>
      <c r="F171" s="222">
        <f t="shared" si="222"/>
        <v>208</v>
      </c>
      <c r="G171" s="222">
        <f t="shared" si="222"/>
        <v>158</v>
      </c>
      <c r="H171" s="222">
        <f t="shared" si="222"/>
        <v>194</v>
      </c>
      <c r="I171" s="222">
        <f t="shared" si="222"/>
        <v>230</v>
      </c>
      <c r="J171" s="222">
        <f t="shared" si="222"/>
        <v>283</v>
      </c>
      <c r="K171" s="222">
        <f t="shared" si="222"/>
        <v>276</v>
      </c>
      <c r="L171" s="222">
        <f t="shared" si="222"/>
        <v>539</v>
      </c>
      <c r="M171" s="198">
        <f t="shared" si="212"/>
        <v>1098</v>
      </c>
      <c r="N171" s="207">
        <f t="shared" si="216"/>
        <v>54.927463731865934</v>
      </c>
      <c r="O171" s="208">
        <f>SUM((E167*E171)+(F167*F171)+(G167*G171)+(H167*H171)+(I167*I171)+(J167*J171)+(K167*K171)+(L167*L171))/(E171+F171+G171+H171+I171+J171+K171+L171)</f>
        <v>2.6908454227113556</v>
      </c>
      <c r="P171" s="199">
        <f t="shared" si="217"/>
        <v>67.271135567783887</v>
      </c>
      <c r="Q171" s="270"/>
      <c r="R171" s="128" t="s">
        <v>7</v>
      </c>
      <c r="S171" s="48">
        <f>SUM(S169/((AB169)-(S169)))</f>
        <v>0.10277324632952692</v>
      </c>
      <c r="T171" s="49">
        <f>SUM(T169/((AB169)-(S169)))</f>
        <v>1.794453507340946E-2</v>
      </c>
      <c r="U171" s="48">
        <f>SUM(U169/((AB169)-(S169)))</f>
        <v>0.20554649265905384</v>
      </c>
      <c r="V171" s="38">
        <f>SUM(V169/((AB169)-(S169)))</f>
        <v>0.12398042414355628</v>
      </c>
      <c r="W171" s="38">
        <f>SUM(W169/((AB169)-(S169)))</f>
        <v>0.16150081566068517</v>
      </c>
      <c r="X171" s="49">
        <f>SUM(X169/((AB169)-(S169)))</f>
        <v>0.17944535073409462</v>
      </c>
      <c r="Y171" s="48">
        <f>SUM(Y169/((AB169)-(S169)))</f>
        <v>0.16150081566068517</v>
      </c>
      <c r="Z171" s="38">
        <f>SUM(Z169/((AB169)-(S169)))</f>
        <v>4.4045676998368678E-2</v>
      </c>
      <c r="AA171" s="49">
        <f>SUM(AA169/((AB169)-(S169)))</f>
        <v>0.10603588907014681</v>
      </c>
      <c r="AB171" s="282">
        <f>SUM(T172+U172+Y172)</f>
        <v>1</v>
      </c>
      <c r="AC171" s="280" t="e">
        <f>SUM((#REF!*T171)+(#REF!*U171)+(#REF!*V171)+(#REF!*W171)+(#REF!*X171)+(#REF!*Y171)+(#REF!*Z171)+(#REF!*AA171))/(T171+U171+V171+W171+X171+Y171+Z171+AA171)</f>
        <v>#REF!</v>
      </c>
      <c r="AD171" s="385"/>
      <c r="AE171" s="270"/>
      <c r="AF171" s="2" t="s">
        <v>7</v>
      </c>
      <c r="AG171" s="48">
        <f>SUM(AG169/((AP169)-(AG169)))</f>
        <v>2.0217729393468119E-2</v>
      </c>
      <c r="AH171" s="49">
        <f>SUM(AH169/((AP169)-(AG169)))</f>
        <v>3.4214618973561428E-2</v>
      </c>
      <c r="AI171" s="48">
        <f>SUM(AI169/((AP169)-(AG169)))</f>
        <v>0.12597200622083982</v>
      </c>
      <c r="AJ171" s="38">
        <f>SUM(AJ169/((AP169)-(AG169)))</f>
        <v>8.8646967340590979E-2</v>
      </c>
      <c r="AK171" s="38">
        <f>SUM(AK169/((AP169)-(AG169)))</f>
        <v>0.21461897356143078</v>
      </c>
      <c r="AL171" s="49">
        <f>SUM(AL169/((AP169)-(AG169)))</f>
        <v>0.2099533437013997</v>
      </c>
      <c r="AM171" s="48">
        <f>SUM(AM169/((AP169)-(AG169)))</f>
        <v>0.17262830482115085</v>
      </c>
      <c r="AN171" s="38">
        <f>SUM(AN169/((AP169)-(AG169)))</f>
        <v>6.0653188180404355E-2</v>
      </c>
      <c r="AO171" s="49">
        <f>SUM(AO169/((AP169)-(AG169)))</f>
        <v>9.3312597200622086E-2</v>
      </c>
      <c r="AP171" s="282">
        <f>SUM(AH172+AI172+AM172)</f>
        <v>1</v>
      </c>
      <c r="AQ171" s="280" t="e">
        <f>SUM((#REF!*AH171)+(#REF!*AI171)+(#REF!*AJ171)+(#REF!*AK171)+(#REF!*AL171)+(#REF!*AM171)+(#REF!*AN171)+(#REF!*AO171))/(AH171+AI171+AJ171+AK171+AL171+AM171+AN171+AO171)</f>
        <v>#REF!</v>
      </c>
      <c r="AR171" s="385"/>
      <c r="AT171" s="270"/>
      <c r="AU171" s="2" t="s">
        <v>7</v>
      </c>
      <c r="AV171" s="48">
        <f>SUM(AV169/((BE169)-(AV169)))</f>
        <v>6.0509554140127389E-2</v>
      </c>
      <c r="AW171" s="49">
        <f>SUM(AW169/((BE169)-(AV169)))</f>
        <v>2.6273885350318472E-2</v>
      </c>
      <c r="AX171" s="48">
        <f>SUM(AX169/((BE169)-(AV169)))</f>
        <v>0.16480891719745222</v>
      </c>
      <c r="AY171" s="38">
        <f>SUM(AY169/((BE169)-(AV169)))</f>
        <v>0.10589171974522293</v>
      </c>
      <c r="AZ171" s="38">
        <f>SUM(AZ169/((BE169)-(AV169)))</f>
        <v>0.18869426751592358</v>
      </c>
      <c r="BA171" s="49">
        <f>SUM(BA169/((BE169)-(AV169)))</f>
        <v>0.19506369426751594</v>
      </c>
      <c r="BB171" s="48">
        <f>SUM(BB169/((BE169)-(AV169)))</f>
        <v>0.16719745222929935</v>
      </c>
      <c r="BC171" s="38">
        <f>SUM(BC169/((BE169)-(AV169)))</f>
        <v>5.2547770700636945E-2</v>
      </c>
      <c r="BD171" s="49">
        <f>SUM(BD169/((BE169)-(AV169)))</f>
        <v>9.9522292993630579E-2</v>
      </c>
      <c r="BE171" s="282">
        <f>SUM(AW172+AX172+BB172)</f>
        <v>1</v>
      </c>
      <c r="BF171" s="280" t="e">
        <f>SUM((#REF!*AW171)+(#REF!*AX171)+(#REF!*AY171)+(#REF!*AZ171)+(#REF!*BA171)+(#REF!*BB171)+(#REF!*BC171)+(#REF!*BD171))/(AW171+AX171+AY171+AZ171+BA171+BB171+BC171+BD171)</f>
        <v>#REF!</v>
      </c>
      <c r="BG171" s="385"/>
    </row>
    <row r="172" spans="2:59" ht="21.75" customHeight="1" thickBot="1" x14ac:dyDescent="0.25">
      <c r="B172" s="224" t="s">
        <v>40</v>
      </c>
      <c r="C172" s="223">
        <f t="shared" si="210"/>
        <v>1992</v>
      </c>
      <c r="D172" s="222">
        <f t="shared" ref="D172:L172" si="223">AG101</f>
        <v>47</v>
      </c>
      <c r="E172" s="222">
        <f t="shared" si="223"/>
        <v>88</v>
      </c>
      <c r="F172" s="222">
        <f t="shared" si="223"/>
        <v>158</v>
      </c>
      <c r="G172" s="222">
        <f t="shared" si="223"/>
        <v>110</v>
      </c>
      <c r="H172" s="222">
        <f t="shared" si="223"/>
        <v>222</v>
      </c>
      <c r="I172" s="222">
        <f t="shared" si="223"/>
        <v>235</v>
      </c>
      <c r="J172" s="222">
        <f t="shared" si="223"/>
        <v>280</v>
      </c>
      <c r="K172" s="222">
        <f t="shared" si="223"/>
        <v>198</v>
      </c>
      <c r="L172" s="222">
        <f t="shared" si="223"/>
        <v>654</v>
      </c>
      <c r="M172" s="198">
        <f t="shared" si="212"/>
        <v>1132</v>
      </c>
      <c r="N172" s="207">
        <f t="shared" si="216"/>
        <v>58.200514138817482</v>
      </c>
      <c r="O172" s="208">
        <f>SUM((E167*E172)+(F167*F172)+(G167*G172)+(H167*H172)+(I167*I172)+(J167*J172)+(K167*K172)+(L167*L172))/(E172+F172+G172+H172+I172+J172+K172+L172)</f>
        <v>2.8295629820051413</v>
      </c>
      <c r="P172" s="199">
        <f t="shared" si="217"/>
        <v>70.739074550128535</v>
      </c>
      <c r="Q172" s="270"/>
      <c r="R172" s="129" t="s">
        <v>10</v>
      </c>
      <c r="S172" s="151">
        <f>SUM(S171)</f>
        <v>0.10277324632952692</v>
      </c>
      <c r="T172" s="153">
        <f>SUM(T171)</f>
        <v>1.794453507340946E-2</v>
      </c>
      <c r="U172" s="284">
        <f>SUM(U171:X171)</f>
        <v>0.67047308319738996</v>
      </c>
      <c r="V172" s="285"/>
      <c r="W172" s="285"/>
      <c r="X172" s="286"/>
      <c r="Y172" s="284">
        <f>SUM(Y171:AA171)</f>
        <v>0.31158238172920066</v>
      </c>
      <c r="Z172" s="285"/>
      <c r="AA172" s="286"/>
      <c r="AB172" s="283"/>
      <c r="AC172" s="281" t="e">
        <f>SUM((#REF!*T172)+(#REF!*U172)+(#REF!*V172)+(#REF!*W172)+(#REF!*X172)+(#REF!*Y172)+(#REF!*Z172)+(#REF!*AA172))/(T172+U172+V172+W172+X172+Y172+Z172+AA172)</f>
        <v>#REF!</v>
      </c>
      <c r="AD172" s="386"/>
      <c r="AE172" s="270"/>
      <c r="AF172" s="3" t="s">
        <v>10</v>
      </c>
      <c r="AG172" s="151">
        <f>SUM(AG171)</f>
        <v>2.0217729393468119E-2</v>
      </c>
      <c r="AH172" s="153">
        <f>SUM(AH171)</f>
        <v>3.4214618973561428E-2</v>
      </c>
      <c r="AI172" s="284">
        <f>SUM(AI171:AL171)</f>
        <v>0.63919129082426129</v>
      </c>
      <c r="AJ172" s="285"/>
      <c r="AK172" s="285"/>
      <c r="AL172" s="286"/>
      <c r="AM172" s="284">
        <f>SUM(AM171:AO171)</f>
        <v>0.32659409020217728</v>
      </c>
      <c r="AN172" s="285"/>
      <c r="AO172" s="286"/>
      <c r="AP172" s="283"/>
      <c r="AQ172" s="281" t="e">
        <f>SUM((#REF!*AH172)+(#REF!*AI172)+(#REF!*AJ172)+(#REF!*AK172)+(#REF!*AL172)+(#REF!*AM172)+(#REF!*AN172)+(#REF!*AO172))/(AH172+AI172+AJ172+AK172+AL172+AM172+AN172+AO172)</f>
        <v>#REF!</v>
      </c>
      <c r="AR172" s="386"/>
      <c r="AT172" s="270"/>
      <c r="AU172" s="3" t="s">
        <v>10</v>
      </c>
      <c r="AV172" s="151">
        <f>SUM(AV171)</f>
        <v>6.0509554140127389E-2</v>
      </c>
      <c r="AW172" s="153">
        <f>SUM(AW171)</f>
        <v>2.6273885350318472E-2</v>
      </c>
      <c r="AX172" s="284">
        <f>SUM(AX171:BA171)</f>
        <v>0.65445859872611467</v>
      </c>
      <c r="AY172" s="285"/>
      <c r="AZ172" s="285"/>
      <c r="BA172" s="286"/>
      <c r="BB172" s="284">
        <f>SUM(BB171:BD171)</f>
        <v>0.31926751592356689</v>
      </c>
      <c r="BC172" s="285"/>
      <c r="BD172" s="286"/>
      <c r="BE172" s="283"/>
      <c r="BF172" s="281" t="e">
        <f>SUM((#REF!*AW172)+(#REF!*AX172)+(#REF!*AY172)+(#REF!*AZ172)+(#REF!*BA172)+(#REF!*BB172)+(#REF!*BC172)+(#REF!*BD172))/(AW172+AX172+AY172+AZ172+BA172+BB172+BC172+BD172)</f>
        <v>#REF!</v>
      </c>
      <c r="BG172" s="386"/>
    </row>
    <row r="173" spans="2:59" ht="21" x14ac:dyDescent="0.2">
      <c r="B173" s="224" t="s">
        <v>41</v>
      </c>
      <c r="C173" s="223">
        <f t="shared" si="210"/>
        <v>2174</v>
      </c>
      <c r="D173" s="222">
        <f t="shared" ref="D173:L173" si="224">AG123</f>
        <v>11</v>
      </c>
      <c r="E173" s="222">
        <f t="shared" si="224"/>
        <v>9</v>
      </c>
      <c r="F173" s="222">
        <f t="shared" si="224"/>
        <v>158</v>
      </c>
      <c r="G173" s="222">
        <f t="shared" si="224"/>
        <v>124</v>
      </c>
      <c r="H173" s="222">
        <f t="shared" si="224"/>
        <v>225</v>
      </c>
      <c r="I173" s="222">
        <f t="shared" si="224"/>
        <v>247</v>
      </c>
      <c r="J173" s="222">
        <f t="shared" si="224"/>
        <v>276</v>
      </c>
      <c r="K173" s="222">
        <f t="shared" si="224"/>
        <v>258</v>
      </c>
      <c r="L173" s="222">
        <f t="shared" si="224"/>
        <v>866</v>
      </c>
      <c r="M173" s="198">
        <f t="shared" si="212"/>
        <v>1400</v>
      </c>
      <c r="N173" s="207">
        <f t="shared" si="216"/>
        <v>64.724919093851128</v>
      </c>
      <c r="O173" s="208">
        <f>SUM((E167*E173)+(F167*F173)+(G167*G173)+(H167*H173)+(I167*I173)+(J167*J173)+(K167*K173)+(L167*L173))/(E173+F173+G173+H173+I173+J173+K173+L173)</f>
        <v>3.0543226999537678</v>
      </c>
      <c r="P173" s="199">
        <f t="shared" si="217"/>
        <v>76.358067498844193</v>
      </c>
      <c r="Q173" s="270"/>
      <c r="R173" s="401" t="s">
        <v>31</v>
      </c>
      <c r="S173" s="80">
        <f t="shared" ref="S173:AA173" si="225">SUM(S162++S169)</f>
        <v>104</v>
      </c>
      <c r="T173" s="7">
        <f t="shared" si="225"/>
        <v>43</v>
      </c>
      <c r="U173" s="102">
        <f t="shared" si="225"/>
        <v>246</v>
      </c>
      <c r="V173" s="34">
        <f t="shared" si="225"/>
        <v>178</v>
      </c>
      <c r="W173" s="34">
        <f t="shared" si="225"/>
        <v>198</v>
      </c>
      <c r="X173" s="103">
        <f t="shared" si="225"/>
        <v>238</v>
      </c>
      <c r="Y173" s="102">
        <f t="shared" si="225"/>
        <v>217</v>
      </c>
      <c r="Z173" s="34">
        <f t="shared" si="225"/>
        <v>74</v>
      </c>
      <c r="AA173" s="103">
        <f t="shared" si="225"/>
        <v>112</v>
      </c>
      <c r="AB173" s="371">
        <f>SUM(AB162+AB169)</f>
        <v>1410</v>
      </c>
      <c r="AC173" s="369">
        <f>SUM((T158*T173)+(U158*U173)+(V158*V173)+(W158*W173)+(X158*X173)+(Y158*Y173)+(Z158*Z173)+(AA158*AA173))/(T173+U173+V173+W173+X173+Y173+Z173+AA173)</f>
        <v>2.1914241960183767</v>
      </c>
      <c r="AD173" s="387">
        <f>SUM(AC173/4*100)</f>
        <v>54.785604900459418</v>
      </c>
      <c r="AE173" s="270"/>
      <c r="AF173" s="377" t="s">
        <v>31</v>
      </c>
      <c r="AG173" s="80">
        <f t="shared" ref="AG173:AO173" si="226">SUM(AG162++AG169)</f>
        <v>37</v>
      </c>
      <c r="AH173" s="7">
        <f t="shared" si="226"/>
        <v>63</v>
      </c>
      <c r="AI173" s="102">
        <f t="shared" si="226"/>
        <v>180</v>
      </c>
      <c r="AJ173" s="34">
        <f t="shared" si="226"/>
        <v>133</v>
      </c>
      <c r="AK173" s="34">
        <f t="shared" si="226"/>
        <v>211</v>
      </c>
      <c r="AL173" s="103">
        <f t="shared" si="226"/>
        <v>262</v>
      </c>
      <c r="AM173" s="102">
        <f t="shared" si="226"/>
        <v>212</v>
      </c>
      <c r="AN173" s="34">
        <f t="shared" si="226"/>
        <v>104</v>
      </c>
      <c r="AO173" s="103">
        <f t="shared" si="226"/>
        <v>145</v>
      </c>
      <c r="AP173" s="371">
        <f>SUM(AP162+AP169)</f>
        <v>1347</v>
      </c>
      <c r="AQ173" s="369">
        <f>SUM((AH158*AH173)+(AI158*AI173)+(AJ158*AJ173)+(AK158*AK173)+(AL158*AL173)+(AM158*AM173)+(AN158*AN173)+(AO158*AO173))/(AH173+AI173+AJ173+AK173+AL173+AM173+AN173+AO173)</f>
        <v>2.3179389312977099</v>
      </c>
      <c r="AR173" s="387">
        <f>SUM(AQ173/4*100)</f>
        <v>57.948473282442748</v>
      </c>
      <c r="AT173" s="270"/>
      <c r="AU173" s="377" t="s">
        <v>31</v>
      </c>
      <c r="AV173" s="80">
        <f t="shared" ref="AV173:BD173" si="227">SUM(AV162++AV169)</f>
        <v>141</v>
      </c>
      <c r="AW173" s="7">
        <f t="shared" si="227"/>
        <v>106</v>
      </c>
      <c r="AX173" s="35">
        <f t="shared" si="227"/>
        <v>426</v>
      </c>
      <c r="AY173" s="34">
        <f t="shared" si="227"/>
        <v>311</v>
      </c>
      <c r="AZ173" s="34">
        <f t="shared" si="227"/>
        <v>409</v>
      </c>
      <c r="BA173" s="36">
        <f t="shared" si="227"/>
        <v>500</v>
      </c>
      <c r="BB173" s="35">
        <f t="shared" si="227"/>
        <v>429</v>
      </c>
      <c r="BC173" s="34">
        <f t="shared" si="227"/>
        <v>178</v>
      </c>
      <c r="BD173" s="36">
        <f t="shared" si="227"/>
        <v>257</v>
      </c>
      <c r="BE173" s="371">
        <f>SUM(BE162+BE169)</f>
        <v>2757</v>
      </c>
      <c r="BF173" s="369">
        <f>SUM((AW158*AW173)+(AX158*AX173)+(AY158*AY173)+(AZ158*AZ173)+(BA158*BA173)+(BB158*BB173)+(BC158*BC173)+(BD158*BD173))/(AW173+AX173+AY173+AZ173+BA173+BB173+BC173+BD173)</f>
        <v>2.2547782874617739</v>
      </c>
      <c r="BG173" s="387">
        <f>SUM(BF173/4*100)</f>
        <v>56.369457186544345</v>
      </c>
    </row>
    <row r="174" spans="2:59" ht="21.75" thickBot="1" x14ac:dyDescent="0.4">
      <c r="B174" s="225" t="s">
        <v>6</v>
      </c>
      <c r="C174" s="227">
        <f t="shared" ref="C174:M174" si="228">SUM(C168:C173)</f>
        <v>11695</v>
      </c>
      <c r="D174" s="227">
        <f t="shared" si="228"/>
        <v>563</v>
      </c>
      <c r="E174" s="227">
        <f t="shared" si="228"/>
        <v>408</v>
      </c>
      <c r="F174" s="227">
        <f t="shared" si="228"/>
        <v>987</v>
      </c>
      <c r="G174" s="227">
        <f t="shared" si="228"/>
        <v>714</v>
      </c>
      <c r="H174" s="227">
        <f t="shared" si="228"/>
        <v>1153</v>
      </c>
      <c r="I174" s="227">
        <f t="shared" si="228"/>
        <v>1327</v>
      </c>
      <c r="J174" s="227">
        <f t="shared" si="228"/>
        <v>1493</v>
      </c>
      <c r="K174" s="227">
        <f t="shared" si="228"/>
        <v>1296</v>
      </c>
      <c r="L174" s="227">
        <f t="shared" si="228"/>
        <v>3754</v>
      </c>
      <c r="M174" s="218">
        <f t="shared" si="228"/>
        <v>6543</v>
      </c>
      <c r="N174" s="219">
        <f>SUM((M174/((C174)-(D174))*100))</f>
        <v>58.776500179662236</v>
      </c>
      <c r="O174" s="220">
        <f>SUM((E167*E174)+(F167*F174)+(G167*G174)+(H167*H174)+(I167*I174)+(J167*J174)+(K167*K174)+(L167*L174))/(E174+F174+G174+H174+I174+J174+K174+L174)</f>
        <v>2.8487693136902621</v>
      </c>
      <c r="P174" s="221">
        <f>SUM(O174/4*100)</f>
        <v>71.219232842256559</v>
      </c>
      <c r="Q174" s="270"/>
      <c r="R174" s="402"/>
      <c r="S174" s="336">
        <f>SUM(S173+T173)</f>
        <v>147</v>
      </c>
      <c r="T174" s="336"/>
      <c r="U174" s="334">
        <f>SUM(U173+V173+W173+X173)</f>
        <v>860</v>
      </c>
      <c r="V174" s="336"/>
      <c r="W174" s="336"/>
      <c r="X174" s="335"/>
      <c r="Y174" s="334">
        <f>SUM(Y173+Z173+AA173)</f>
        <v>403</v>
      </c>
      <c r="Z174" s="336"/>
      <c r="AA174" s="335"/>
      <c r="AB174" s="372"/>
      <c r="AC174" s="370"/>
      <c r="AD174" s="385"/>
      <c r="AE174" s="270"/>
      <c r="AF174" s="378"/>
      <c r="AG174" s="336">
        <f>SUM(AG173+AH173)</f>
        <v>100</v>
      </c>
      <c r="AH174" s="336"/>
      <c r="AI174" s="334">
        <f>SUM(AI173+AJ173+AK173+AL173)</f>
        <v>786</v>
      </c>
      <c r="AJ174" s="336"/>
      <c r="AK174" s="336"/>
      <c r="AL174" s="335"/>
      <c r="AM174" s="334">
        <f>SUM(AM173+AN173+AO173)</f>
        <v>461</v>
      </c>
      <c r="AN174" s="336"/>
      <c r="AO174" s="335"/>
      <c r="AP174" s="372"/>
      <c r="AQ174" s="370"/>
      <c r="AR174" s="385"/>
      <c r="AT174" s="270"/>
      <c r="AU174" s="378"/>
      <c r="AV174" s="336">
        <f>SUM(AV173+AW173)</f>
        <v>247</v>
      </c>
      <c r="AW174" s="336"/>
      <c r="AX174" s="334">
        <f>SUM(AX173+AY173+AZ173+BA173)</f>
        <v>1646</v>
      </c>
      <c r="AY174" s="336"/>
      <c r="AZ174" s="336"/>
      <c r="BA174" s="335"/>
      <c r="BB174" s="334">
        <f>SUM(BB173+BC173+BD173)</f>
        <v>864</v>
      </c>
      <c r="BC174" s="336"/>
      <c r="BD174" s="335"/>
      <c r="BE174" s="372"/>
      <c r="BF174" s="370"/>
      <c r="BG174" s="385"/>
    </row>
    <row r="175" spans="2:59" ht="21" customHeight="1" x14ac:dyDescent="0.2">
      <c r="B175" s="117"/>
      <c r="C175" s="117"/>
      <c r="D175" s="186"/>
      <c r="E175" s="186"/>
      <c r="F175" s="186"/>
      <c r="G175" s="186"/>
      <c r="H175" s="186"/>
      <c r="I175" s="186"/>
      <c r="J175" s="186"/>
      <c r="K175" s="186"/>
      <c r="L175" s="186"/>
      <c r="M175" s="144"/>
      <c r="N175" s="144"/>
      <c r="O175" s="144"/>
      <c r="P175" s="144"/>
      <c r="Q175" s="270"/>
      <c r="R175" s="131" t="s">
        <v>7</v>
      </c>
      <c r="S175" s="48">
        <f>SUM(S173/((AB173)-(S173)))</f>
        <v>7.9632465543644712E-2</v>
      </c>
      <c r="T175" s="49">
        <f>SUM(T173/((AB173)-(S173)))</f>
        <v>3.2924961715160794E-2</v>
      </c>
      <c r="U175" s="48">
        <f>SUM(U173/((AB173)-(S173)))</f>
        <v>0.18836140888208269</v>
      </c>
      <c r="V175" s="38">
        <f>SUM(V173/((AB173)-(S173)))</f>
        <v>0.13629402756508421</v>
      </c>
      <c r="W175" s="38">
        <f>SUM(W173/((AB173)-(S173)))</f>
        <v>0.15160796324655437</v>
      </c>
      <c r="X175" s="49">
        <f>SUM(X173/((AB173)-(S173)))</f>
        <v>0.18223583460949463</v>
      </c>
      <c r="Y175" s="48">
        <f>SUM(Y173/((AB173)-(S173)))</f>
        <v>0.16615620214395099</v>
      </c>
      <c r="Z175" s="38">
        <f>SUM(Z173/((AB173)-(S173)))</f>
        <v>5.6661562021439509E-2</v>
      </c>
      <c r="AA175" s="49">
        <f>SUM(AA173/((AB173)-(S173)))</f>
        <v>8.575803981623277E-2</v>
      </c>
      <c r="AB175" s="282">
        <f>SUM(T176+U176+Y176)</f>
        <v>1</v>
      </c>
      <c r="AC175" s="280" t="e">
        <f>SUM((#REF!*T175)+(#REF!*U175)+(#REF!*V175)+(#REF!*W175)+(#REF!*X175)+(#REF!*Y175)+(#REF!*Z175)+(#REF!*AA175))/(T175+U175+V175+W175+X175+Y175+Z175+AA175)</f>
        <v>#REF!</v>
      </c>
      <c r="AD175" s="385"/>
      <c r="AE175" s="270"/>
      <c r="AF175" s="81" t="s">
        <v>7</v>
      </c>
      <c r="AG175" s="48">
        <f>SUM(AG173/((AP173)-(AG173)))</f>
        <v>2.8244274809160305E-2</v>
      </c>
      <c r="AH175" s="49">
        <f>SUM(AH173/((AP173)-(AG173)))</f>
        <v>4.8091603053435114E-2</v>
      </c>
      <c r="AI175" s="48">
        <f>SUM(AI173/((AP173)-(AG173)))</f>
        <v>0.13740458015267176</v>
      </c>
      <c r="AJ175" s="38">
        <f>SUM(AJ173/((AP173)-(AG173)))</f>
        <v>0.10152671755725191</v>
      </c>
      <c r="AK175" s="38">
        <f>SUM(AK173/((AP173)-(AG173)))</f>
        <v>0.16106870229007633</v>
      </c>
      <c r="AL175" s="49">
        <f>SUM(AL173/((AP173)-(AG173)))</f>
        <v>0.2</v>
      </c>
      <c r="AM175" s="48">
        <f>SUM(AM173/((AP173)-(AG173)))</f>
        <v>0.16183206106870229</v>
      </c>
      <c r="AN175" s="38">
        <f>SUM(AN173/((AP173)-(AG173)))</f>
        <v>7.9389312977099238E-2</v>
      </c>
      <c r="AO175" s="49">
        <f>SUM(AO173/((AP173)-(AG173)))</f>
        <v>0.11068702290076336</v>
      </c>
      <c r="AP175" s="282">
        <f>SUM(AH176+AI176+AM176)</f>
        <v>1</v>
      </c>
      <c r="AQ175" s="280" t="e">
        <f>SUM((#REF!*AH175)+(#REF!*AI175)+(#REF!*AJ175)+(#REF!*AK175)+(#REF!*AL175)+(#REF!*AM175)+(#REF!*AN175)+(#REF!*AO175))/(AH175+AI175+AJ175+AK175+AL175+AM175+AN175+AO175)</f>
        <v>#REF!</v>
      </c>
      <c r="AR175" s="385"/>
      <c r="AT175" s="270"/>
      <c r="AU175" s="81" t="s">
        <v>7</v>
      </c>
      <c r="AV175" s="48">
        <f>SUM(AV173/((BE173)-(AV173)))</f>
        <v>5.3899082568807342E-2</v>
      </c>
      <c r="AW175" s="49">
        <f>SUM(AW173/((BE173)-(AV173)))</f>
        <v>4.0519877675840976E-2</v>
      </c>
      <c r="AX175" s="48">
        <f>SUM(AX173/((BE173)-(AV173)))</f>
        <v>0.1628440366972477</v>
      </c>
      <c r="AY175" s="38">
        <f>SUM(AY173/((BE173)-(AV173)))</f>
        <v>0.11888379204892967</v>
      </c>
      <c r="AZ175" s="38">
        <f>SUM(AZ173/((BE173)-(AV173)))</f>
        <v>0.15634556574923547</v>
      </c>
      <c r="BA175" s="49">
        <f>SUM(BA173/((BE173)-(AV173)))</f>
        <v>0.19113149847094801</v>
      </c>
      <c r="BB175" s="48">
        <f>SUM(BB173/((BE173)-(AV173)))</f>
        <v>0.16399082568807338</v>
      </c>
      <c r="BC175" s="38">
        <f>SUM(BC173/((BE173)-(AV173)))</f>
        <v>6.8042813455657492E-2</v>
      </c>
      <c r="BD175" s="49">
        <f>SUM(BD173/((BE173)-(AV173)))</f>
        <v>9.8241590214067281E-2</v>
      </c>
      <c r="BE175" s="282">
        <f>SUM(AW176+AX176+BB176)</f>
        <v>1</v>
      </c>
      <c r="BF175" s="280" t="e">
        <f>SUM((#REF!*AW175)+(#REF!*AX175)+(#REF!*AY175)+(#REF!*AZ175)+(#REF!*BA175)+(#REF!*BB175)+(#REF!*BC175)+(#REF!*BD175))/(AW175+AX175+AY175+AZ175+BA175+BB175+BC175+BD175)</f>
        <v>#REF!</v>
      </c>
      <c r="BG175" s="385"/>
    </row>
    <row r="176" spans="2:59" ht="21.75" customHeight="1" thickBot="1" x14ac:dyDescent="0.25">
      <c r="B176" s="117"/>
      <c r="C176" s="117"/>
      <c r="D176" s="186"/>
      <c r="E176" s="186"/>
      <c r="F176" s="186"/>
      <c r="G176" s="186"/>
      <c r="H176" s="186"/>
      <c r="I176" s="186"/>
      <c r="J176" s="186"/>
      <c r="K176" s="186"/>
      <c r="L176" s="186"/>
      <c r="M176" s="144"/>
      <c r="N176" s="144"/>
      <c r="O176" s="144"/>
      <c r="P176" s="144"/>
      <c r="Q176" s="271"/>
      <c r="R176" s="132" t="s">
        <v>10</v>
      </c>
      <c r="S176" s="151">
        <f>SUM(S175)</f>
        <v>7.9632465543644712E-2</v>
      </c>
      <c r="T176" s="153">
        <f>SUM(T175)</f>
        <v>3.2924961715160794E-2</v>
      </c>
      <c r="U176" s="284">
        <f>SUM(U175:X175)</f>
        <v>0.65849923430321589</v>
      </c>
      <c r="V176" s="285"/>
      <c r="W176" s="285"/>
      <c r="X176" s="286"/>
      <c r="Y176" s="284">
        <f>SUM(Y175:AA175)</f>
        <v>0.30857580398162326</v>
      </c>
      <c r="Z176" s="285"/>
      <c r="AA176" s="286"/>
      <c r="AB176" s="283"/>
      <c r="AC176" s="281" t="e">
        <f>SUM((#REF!*T176)+(#REF!*U176)+(#REF!*V176)+(#REF!*W176)+(#REF!*X176)+(#REF!*Y176)+(#REF!*Z176)+(#REF!*AA176))/(T176+U176+V176+W176+X176+Y176+Z176+AA176)</f>
        <v>#REF!</v>
      </c>
      <c r="AD176" s="388"/>
      <c r="AE176" s="271"/>
      <c r="AF176" s="82" t="s">
        <v>10</v>
      </c>
      <c r="AG176" s="151">
        <f>SUM(AG175)</f>
        <v>2.8244274809160305E-2</v>
      </c>
      <c r="AH176" s="153">
        <f>SUM(AH175)</f>
        <v>4.8091603053435114E-2</v>
      </c>
      <c r="AI176" s="284">
        <f>SUM(AI175:AL175)</f>
        <v>0.60000000000000009</v>
      </c>
      <c r="AJ176" s="285"/>
      <c r="AK176" s="285"/>
      <c r="AL176" s="286"/>
      <c r="AM176" s="284">
        <f>SUM(AM175:AO175)</f>
        <v>0.35190839694656489</v>
      </c>
      <c r="AN176" s="285"/>
      <c r="AO176" s="286"/>
      <c r="AP176" s="283"/>
      <c r="AQ176" s="281" t="e">
        <f>SUM((#REF!*AH176)+(#REF!*AI176)+(#REF!*AJ176)+(#REF!*AK176)+(#REF!*AL176)+(#REF!*AM176)+(#REF!*AN176)+(#REF!*AO176))/(AH176+AI176+AJ176+AK176+AL176+AM176+AN176+AO176)</f>
        <v>#REF!</v>
      </c>
      <c r="AR176" s="388"/>
      <c r="AT176" s="271"/>
      <c r="AU176" s="82" t="s">
        <v>10</v>
      </c>
      <c r="AV176" s="151">
        <f>SUM(AV175)</f>
        <v>5.3899082568807342E-2</v>
      </c>
      <c r="AW176" s="153">
        <f>SUM(AW175)</f>
        <v>4.0519877675840976E-2</v>
      </c>
      <c r="AX176" s="284">
        <f>SUM(AX175:BA175)</f>
        <v>0.62920489296636084</v>
      </c>
      <c r="AY176" s="285"/>
      <c r="AZ176" s="285"/>
      <c r="BA176" s="286"/>
      <c r="BB176" s="284">
        <f>SUM(BB175:BD175)</f>
        <v>0.33027522935779818</v>
      </c>
      <c r="BC176" s="285"/>
      <c r="BD176" s="286"/>
      <c r="BE176" s="283"/>
      <c r="BF176" s="281" t="e">
        <f>SUM((#REF!*AW176)+(#REF!*AX176)+(#REF!*AY176)+(#REF!*AZ176)+(#REF!*BA176)+(#REF!*BB176)+(#REF!*BC176)+(#REF!*BD176))/(AW176+AX176+AY176+AZ176+BA176+BB176+BC176+BD176)</f>
        <v>#REF!</v>
      </c>
      <c r="BG176" s="388"/>
    </row>
    <row r="177" spans="2:59" ht="24" customHeight="1" x14ac:dyDescent="0.2">
      <c r="B177" s="117"/>
      <c r="C177" s="117"/>
      <c r="D177" s="186"/>
      <c r="E177" s="186"/>
      <c r="F177" s="186"/>
      <c r="G177" s="186"/>
      <c r="H177" s="186"/>
      <c r="I177" s="186"/>
      <c r="J177" s="186"/>
      <c r="K177" s="186"/>
      <c r="L177" s="186"/>
      <c r="M177" s="144"/>
      <c r="N177" s="144"/>
      <c r="O177" s="144"/>
      <c r="P177" s="144"/>
      <c r="Q177" s="368" t="s">
        <v>42</v>
      </c>
      <c r="R177" s="368"/>
      <c r="S177" s="368"/>
      <c r="T177" s="368"/>
      <c r="U177" s="368"/>
      <c r="V177" s="368"/>
      <c r="W177" s="368"/>
      <c r="X177" s="368"/>
      <c r="Y177" s="368"/>
      <c r="Z177" s="368"/>
      <c r="AA177" s="368"/>
      <c r="AB177" s="368"/>
      <c r="AC177" s="368"/>
      <c r="AD177" s="368"/>
      <c r="AE177" s="368" t="s">
        <v>49</v>
      </c>
      <c r="AF177" s="368"/>
      <c r="AG177" s="368"/>
      <c r="AH177" s="368"/>
      <c r="AI177" s="368"/>
      <c r="AJ177" s="368"/>
      <c r="AK177" s="368"/>
      <c r="AL177" s="368"/>
      <c r="AM177" s="368"/>
      <c r="AN177" s="368"/>
      <c r="AO177" s="368"/>
      <c r="AP177" s="368"/>
      <c r="AQ177" s="368"/>
      <c r="AR177" s="368"/>
      <c r="AT177" s="368" t="str">
        <f>$AT$133</f>
        <v>สถิติผลการเรียนของกลุ่มสาระการเรียนรู้ ปีการศึกษา 2558</v>
      </c>
      <c r="AU177" s="368"/>
      <c r="AV177" s="368"/>
      <c r="AW177" s="368"/>
      <c r="AX177" s="368"/>
      <c r="AY177" s="368"/>
      <c r="AZ177" s="368"/>
      <c r="BA177" s="368"/>
      <c r="BB177" s="368"/>
      <c r="BC177" s="368"/>
      <c r="BD177" s="368"/>
      <c r="BE177" s="368"/>
      <c r="BF177" s="368"/>
      <c r="BG177" s="368"/>
    </row>
    <row r="178" spans="2:59" s="53" customFormat="1" ht="24" customHeight="1" thickBot="1" x14ac:dyDescent="0.25">
      <c r="B178" s="117"/>
      <c r="C178" s="117"/>
      <c r="D178" s="186"/>
      <c r="E178" s="186"/>
      <c r="F178" s="186"/>
      <c r="G178" s="186"/>
      <c r="H178" s="186"/>
      <c r="I178" s="186"/>
      <c r="J178" s="186"/>
      <c r="K178" s="186"/>
      <c r="L178" s="186"/>
      <c r="M178" s="144"/>
      <c r="N178" s="144"/>
      <c r="O178" s="144"/>
      <c r="P178" s="144"/>
      <c r="Q178" s="295" t="s">
        <v>18</v>
      </c>
      <c r="R178" s="295"/>
      <c r="S178" s="295"/>
      <c r="T178" s="295"/>
      <c r="U178" s="295"/>
      <c r="V178" s="295"/>
      <c r="W178" s="295"/>
      <c r="X178" s="295"/>
      <c r="Y178" s="295"/>
      <c r="Z178" s="295"/>
      <c r="AA178" s="295"/>
      <c r="AB178" s="295"/>
      <c r="AC178" s="295"/>
      <c r="AD178" s="295"/>
      <c r="AE178" s="295" t="s">
        <v>18</v>
      </c>
      <c r="AF178" s="295"/>
      <c r="AG178" s="295"/>
      <c r="AH178" s="295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5"/>
      <c r="AS178"/>
      <c r="AT178" s="295" t="s">
        <v>18</v>
      </c>
      <c r="AU178" s="295"/>
      <c r="AV178" s="295"/>
      <c r="AW178" s="295"/>
      <c r="AX178" s="295"/>
      <c r="AY178" s="295"/>
      <c r="AZ178" s="295"/>
      <c r="BA178" s="295"/>
      <c r="BB178" s="295"/>
      <c r="BC178" s="295"/>
      <c r="BD178" s="295"/>
      <c r="BE178" s="295"/>
      <c r="BF178" s="295"/>
      <c r="BG178" s="295"/>
    </row>
    <row r="179" spans="2:59" ht="21.75" thickBot="1" x14ac:dyDescent="0.25">
      <c r="B179" s="117"/>
      <c r="C179" s="117"/>
      <c r="D179" s="186"/>
      <c r="E179" s="186"/>
      <c r="F179" s="186"/>
      <c r="G179" s="186"/>
      <c r="H179" s="186"/>
      <c r="I179" s="186"/>
      <c r="J179" s="186"/>
      <c r="K179" s="186"/>
      <c r="L179" s="186"/>
      <c r="M179" s="144"/>
      <c r="N179" s="144"/>
      <c r="O179" s="144"/>
      <c r="P179" s="144"/>
      <c r="Q179" s="290" t="s">
        <v>8</v>
      </c>
      <c r="R179" s="397" t="s">
        <v>17</v>
      </c>
      <c r="S179" s="375" t="s">
        <v>32</v>
      </c>
      <c r="T179" s="376"/>
      <c r="U179" s="324" t="s">
        <v>58</v>
      </c>
      <c r="V179" s="325"/>
      <c r="W179" s="325"/>
      <c r="X179" s="325"/>
      <c r="Y179" s="325"/>
      <c r="Z179" s="325"/>
      <c r="AA179" s="326"/>
      <c r="AB179" s="347" t="s">
        <v>46</v>
      </c>
      <c r="AC179" s="351" t="s">
        <v>7</v>
      </c>
      <c r="AD179" s="382" t="s">
        <v>30</v>
      </c>
      <c r="AE179" s="290" t="s">
        <v>8</v>
      </c>
      <c r="AF179" s="373" t="s">
        <v>17</v>
      </c>
      <c r="AG179" s="375" t="s">
        <v>32</v>
      </c>
      <c r="AH179" s="376"/>
      <c r="AI179" s="324" t="s">
        <v>58</v>
      </c>
      <c r="AJ179" s="325"/>
      <c r="AK179" s="325"/>
      <c r="AL179" s="325"/>
      <c r="AM179" s="325"/>
      <c r="AN179" s="325"/>
      <c r="AO179" s="326"/>
      <c r="AP179" s="347" t="s">
        <v>46</v>
      </c>
      <c r="AQ179" s="351" t="s">
        <v>7</v>
      </c>
      <c r="AR179" s="382" t="s">
        <v>30</v>
      </c>
      <c r="AT179" s="290" t="s">
        <v>8</v>
      </c>
      <c r="AU179" s="373" t="s">
        <v>17</v>
      </c>
      <c r="AV179" s="375" t="s">
        <v>32</v>
      </c>
      <c r="AW179" s="376"/>
      <c r="AX179" s="324" t="s">
        <v>58</v>
      </c>
      <c r="AY179" s="325"/>
      <c r="AZ179" s="325"/>
      <c r="BA179" s="325"/>
      <c r="BB179" s="325"/>
      <c r="BC179" s="325"/>
      <c r="BD179" s="326"/>
      <c r="BE179" s="347" t="s">
        <v>46</v>
      </c>
      <c r="BF179" s="351" t="s">
        <v>7</v>
      </c>
      <c r="BG179" s="382" t="s">
        <v>30</v>
      </c>
    </row>
    <row r="180" spans="2:59" s="55" customFormat="1" ht="20.85" customHeight="1" thickBot="1" x14ac:dyDescent="0.25">
      <c r="B180" s="117"/>
      <c r="C180" s="117"/>
      <c r="D180" s="186"/>
      <c r="E180" s="186"/>
      <c r="F180" s="186"/>
      <c r="G180" s="186"/>
      <c r="H180" s="186"/>
      <c r="I180" s="186"/>
      <c r="J180" s="186"/>
      <c r="K180" s="186"/>
      <c r="L180" s="186"/>
      <c r="M180" s="144"/>
      <c r="N180" s="144"/>
      <c r="O180" s="144"/>
      <c r="P180" s="144"/>
      <c r="Q180" s="291"/>
      <c r="R180" s="398"/>
      <c r="S180" s="79" t="s">
        <v>9</v>
      </c>
      <c r="T180" s="50">
        <v>0</v>
      </c>
      <c r="U180" s="13">
        <v>1</v>
      </c>
      <c r="V180" s="11">
        <v>1.5</v>
      </c>
      <c r="W180" s="11">
        <v>2</v>
      </c>
      <c r="X180" s="12">
        <v>2.5</v>
      </c>
      <c r="Y180" s="13">
        <v>3</v>
      </c>
      <c r="Z180" s="11">
        <v>3.5</v>
      </c>
      <c r="AA180" s="12">
        <v>4</v>
      </c>
      <c r="AB180" s="348"/>
      <c r="AC180" s="352"/>
      <c r="AD180" s="383"/>
      <c r="AE180" s="291"/>
      <c r="AF180" s="374"/>
      <c r="AG180" s="79" t="s">
        <v>9</v>
      </c>
      <c r="AH180" s="50">
        <v>0</v>
      </c>
      <c r="AI180" s="13">
        <v>1</v>
      </c>
      <c r="AJ180" s="11">
        <v>1.5</v>
      </c>
      <c r="AK180" s="11">
        <v>2</v>
      </c>
      <c r="AL180" s="12">
        <v>2.5</v>
      </c>
      <c r="AM180" s="13">
        <v>3</v>
      </c>
      <c r="AN180" s="11">
        <v>3.5</v>
      </c>
      <c r="AO180" s="12">
        <v>4</v>
      </c>
      <c r="AP180" s="348"/>
      <c r="AQ180" s="352"/>
      <c r="AR180" s="383"/>
      <c r="AS180"/>
      <c r="AT180" s="291"/>
      <c r="AU180" s="374"/>
      <c r="AV180" s="79" t="s">
        <v>9</v>
      </c>
      <c r="AW180" s="50">
        <v>0</v>
      </c>
      <c r="AX180" s="13">
        <v>1</v>
      </c>
      <c r="AY180" s="11">
        <v>1.5</v>
      </c>
      <c r="AZ180" s="11">
        <v>2</v>
      </c>
      <c r="BA180" s="12">
        <v>2.5</v>
      </c>
      <c r="BB180" s="13">
        <v>3</v>
      </c>
      <c r="BC180" s="11">
        <v>3.5</v>
      </c>
      <c r="BD180" s="12">
        <v>4</v>
      </c>
      <c r="BE180" s="348"/>
      <c r="BF180" s="352"/>
      <c r="BG180" s="383"/>
    </row>
    <row r="181" spans="2:59" ht="20.85" customHeight="1" x14ac:dyDescent="0.2">
      <c r="B181" s="117"/>
      <c r="C181" s="117"/>
      <c r="D181" s="186"/>
      <c r="E181" s="186"/>
      <c r="F181" s="186"/>
      <c r="G181" s="186"/>
      <c r="H181" s="186"/>
      <c r="I181" s="186"/>
      <c r="J181" s="186"/>
      <c r="K181" s="186"/>
      <c r="L181" s="186"/>
      <c r="M181" s="144"/>
      <c r="N181" s="144"/>
      <c r="O181" s="144"/>
      <c r="P181" s="144"/>
      <c r="Q181" s="270" t="s">
        <v>4</v>
      </c>
      <c r="R181" s="126" t="s">
        <v>12</v>
      </c>
      <c r="S181" s="16">
        <f t="shared" ref="S181:AA181" si="229">S7</f>
        <v>18</v>
      </c>
      <c r="T181" s="9">
        <f t="shared" si="229"/>
        <v>10</v>
      </c>
      <c r="U181" s="14">
        <f t="shared" si="229"/>
        <v>44</v>
      </c>
      <c r="V181" s="17">
        <f t="shared" si="229"/>
        <v>15</v>
      </c>
      <c r="W181" s="17">
        <f t="shared" si="229"/>
        <v>32</v>
      </c>
      <c r="X181" s="15">
        <f t="shared" si="229"/>
        <v>40</v>
      </c>
      <c r="Y181" s="14">
        <f t="shared" si="229"/>
        <v>42</v>
      </c>
      <c r="Z181" s="17">
        <f t="shared" si="229"/>
        <v>25</v>
      </c>
      <c r="AA181" s="15">
        <f t="shared" si="229"/>
        <v>28</v>
      </c>
      <c r="AB181" s="16">
        <f>SUM(S181:AA181)</f>
        <v>254</v>
      </c>
      <c r="AC181" s="41">
        <f>SUM((T180*T181)+(U180*U181)+(V180*V181)+(W180*W181)+(X180*X181)+(Y180*Y181)+(Z180*Z181)+(AA180*AA181))/(T181+U181+V181+W181+X181+Y181+Z181+AA181)</f>
        <v>2.3559322033898304</v>
      </c>
      <c r="AD181" s="72">
        <f>SUM(AC181/4*100)</f>
        <v>58.898305084745758</v>
      </c>
      <c r="AE181" s="270" t="s">
        <v>4</v>
      </c>
      <c r="AF181" s="4" t="s">
        <v>12</v>
      </c>
      <c r="AG181" s="16">
        <f t="shared" ref="AG181:AO181" si="230">AG7</f>
        <v>13</v>
      </c>
      <c r="AH181" s="9">
        <f t="shared" si="230"/>
        <v>20</v>
      </c>
      <c r="AI181" s="14">
        <f t="shared" si="230"/>
        <v>28</v>
      </c>
      <c r="AJ181" s="17">
        <f t="shared" si="230"/>
        <v>28</v>
      </c>
      <c r="AK181" s="17">
        <f t="shared" si="230"/>
        <v>29</v>
      </c>
      <c r="AL181" s="15">
        <f t="shared" si="230"/>
        <v>25</v>
      </c>
      <c r="AM181" s="14">
        <f t="shared" si="230"/>
        <v>30</v>
      </c>
      <c r="AN181" s="17">
        <f t="shared" si="230"/>
        <v>24</v>
      </c>
      <c r="AO181" s="15">
        <f t="shared" si="230"/>
        <v>37</v>
      </c>
      <c r="AP181" s="16">
        <f>SUM(AG181:AO181)</f>
        <v>234</v>
      </c>
      <c r="AQ181" s="41">
        <f>SUM((AH180*AH181)+(AI180*AI181)+(AJ180*AJ181)+(AK180*AK181)+(AL180*AL181)+(AM180*AM181)+(AN180*AN181)+(AO180*AO181))/(AH181+AI181+AJ181+AK181+AL181+AM181+AN181+AO181)</f>
        <v>2.319004524886878</v>
      </c>
      <c r="AR181" s="72">
        <f>SUM(AQ181/4*100)</f>
        <v>57.975113122171948</v>
      </c>
      <c r="AT181" s="270" t="s">
        <v>4</v>
      </c>
      <c r="AU181" s="4" t="s">
        <v>12</v>
      </c>
      <c r="AV181" s="16">
        <f t="shared" ref="AV181:BD183" si="231">SUM(S181+AG181)</f>
        <v>31</v>
      </c>
      <c r="AW181" s="9">
        <f t="shared" si="231"/>
        <v>30</v>
      </c>
      <c r="AX181" s="14">
        <f t="shared" si="231"/>
        <v>72</v>
      </c>
      <c r="AY181" s="17">
        <f t="shared" si="231"/>
        <v>43</v>
      </c>
      <c r="AZ181" s="17">
        <f t="shared" si="231"/>
        <v>61</v>
      </c>
      <c r="BA181" s="15">
        <f t="shared" si="231"/>
        <v>65</v>
      </c>
      <c r="BB181" s="14">
        <f t="shared" si="231"/>
        <v>72</v>
      </c>
      <c r="BC181" s="17">
        <f t="shared" si="231"/>
        <v>49</v>
      </c>
      <c r="BD181" s="15">
        <f t="shared" si="231"/>
        <v>65</v>
      </c>
      <c r="BE181" s="16">
        <f>SUM(AV181:BD181)</f>
        <v>488</v>
      </c>
      <c r="BF181" s="41">
        <f>SUM((AW180*AW181)+(AX180*AX181)+(AY180*AY181)+(AZ180*AZ181)+(BA180*BA181)+(BB180*BB181)+(BC180*BC181)+(BD180*BD181))/(AW181+AX181+AY181+AZ181+BA181+BB181+BC181+BD181)</f>
        <v>2.3380743982494527</v>
      </c>
      <c r="BG181" s="72">
        <f>SUM(BF181/4*100)</f>
        <v>58.451859956236319</v>
      </c>
    </row>
    <row r="182" spans="2:59" ht="21.75" customHeight="1" x14ac:dyDescent="0.2">
      <c r="B182" s="117"/>
      <c r="C182" s="117"/>
      <c r="D182" s="186"/>
      <c r="E182" s="186"/>
      <c r="F182" s="186"/>
      <c r="G182" s="186"/>
      <c r="H182" s="186"/>
      <c r="I182" s="186"/>
      <c r="J182" s="186"/>
      <c r="K182" s="186"/>
      <c r="L182" s="186"/>
      <c r="M182" s="144"/>
      <c r="N182" s="144"/>
      <c r="O182" s="144"/>
      <c r="P182" s="144"/>
      <c r="Q182" s="270"/>
      <c r="R182" s="127" t="s">
        <v>13</v>
      </c>
      <c r="S182" s="45">
        <f t="shared" ref="S182:AA182" si="232">S29</f>
        <v>4</v>
      </c>
      <c r="T182" s="10">
        <f t="shared" si="232"/>
        <v>11</v>
      </c>
      <c r="U182" s="18">
        <f t="shared" si="232"/>
        <v>18</v>
      </c>
      <c r="V182" s="37">
        <f t="shared" si="232"/>
        <v>16</v>
      </c>
      <c r="W182" s="37">
        <f t="shared" si="232"/>
        <v>15</v>
      </c>
      <c r="X182" s="19">
        <f t="shared" si="232"/>
        <v>14</v>
      </c>
      <c r="Y182" s="18">
        <f t="shared" si="232"/>
        <v>12</v>
      </c>
      <c r="Z182" s="37">
        <f t="shared" si="232"/>
        <v>24</v>
      </c>
      <c r="AA182" s="19">
        <f t="shared" si="232"/>
        <v>23</v>
      </c>
      <c r="AB182" s="45">
        <f>SUM(S182:AA182)</f>
        <v>137</v>
      </c>
      <c r="AC182" s="42">
        <f>SUM((T180*T182)+(U180*U182)+(V180*V182)+(W180*W182)+(X180*X182)+(Y180*Y182)+(Z180*Z182)+(AA180*AA182))/(T182+U182+V182+W182+X182+Y182+Z182+AA182)</f>
        <v>2.3984962406015038</v>
      </c>
      <c r="AD182" s="67">
        <f>SUM(AC182/4*100)</f>
        <v>59.962406015037594</v>
      </c>
      <c r="AE182" s="270"/>
      <c r="AF182" s="5" t="s">
        <v>13</v>
      </c>
      <c r="AG182" s="45">
        <f t="shared" ref="AG182:AO182" si="233">AG29</f>
        <v>3</v>
      </c>
      <c r="AH182" s="10">
        <f t="shared" si="233"/>
        <v>5</v>
      </c>
      <c r="AI182" s="18">
        <f t="shared" si="233"/>
        <v>18</v>
      </c>
      <c r="AJ182" s="37">
        <f t="shared" si="233"/>
        <v>18</v>
      </c>
      <c r="AK182" s="37">
        <f t="shared" si="233"/>
        <v>22</v>
      </c>
      <c r="AL182" s="19">
        <f t="shared" si="233"/>
        <v>20</v>
      </c>
      <c r="AM182" s="18">
        <f t="shared" si="233"/>
        <v>19</v>
      </c>
      <c r="AN182" s="37">
        <f t="shared" si="233"/>
        <v>13</v>
      </c>
      <c r="AO182" s="19">
        <f t="shared" si="233"/>
        <v>13</v>
      </c>
      <c r="AP182" s="45">
        <f>SUM(AG182:AO182)</f>
        <v>131</v>
      </c>
      <c r="AQ182" s="42">
        <f>SUM((AH180*AH182)+(AI180*AI182)+(AJ180*AJ182)+(AK180*AK182)+(AL180*AL182)+(AM180*AM182)+(AN180*AN182)+(AO180*AO182))/(AH182+AI182+AJ182+AK182+AL182+AM182+AN182+AO182)</f>
        <v>2.29296875</v>
      </c>
      <c r="AR182" s="67">
        <f>SUM(AQ182/4*100)</f>
        <v>57.32421875</v>
      </c>
      <c r="AT182" s="270"/>
      <c r="AU182" s="5" t="s">
        <v>13</v>
      </c>
      <c r="AV182" s="45">
        <f t="shared" si="231"/>
        <v>7</v>
      </c>
      <c r="AW182" s="10">
        <f t="shared" si="231"/>
        <v>16</v>
      </c>
      <c r="AX182" s="18">
        <f t="shared" si="231"/>
        <v>36</v>
      </c>
      <c r="AY182" s="37">
        <f t="shared" si="231"/>
        <v>34</v>
      </c>
      <c r="AZ182" s="37">
        <f t="shared" si="231"/>
        <v>37</v>
      </c>
      <c r="BA182" s="19">
        <f t="shared" si="231"/>
        <v>34</v>
      </c>
      <c r="BB182" s="18">
        <f t="shared" si="231"/>
        <v>31</v>
      </c>
      <c r="BC182" s="37">
        <f t="shared" si="231"/>
        <v>37</v>
      </c>
      <c r="BD182" s="19">
        <f t="shared" si="231"/>
        <v>36</v>
      </c>
      <c r="BE182" s="45">
        <f>SUM(AV182:BD182)</f>
        <v>268</v>
      </c>
      <c r="BF182" s="42">
        <f>SUM((AW180*AW182)+(AX180*AX182)+(AY180*AY182)+(AZ180*AZ182)+(BA180*BA182)+(BB180*BB182)+(BC180*BC182)+(BD180*BD182))/(AW182+AX182+AY182+AZ182+BA182+BB182+BC182+BD182)</f>
        <v>2.3467432950191571</v>
      </c>
      <c r="BG182" s="67">
        <f t="shared" ref="BG182:BG190" si="234">SUM(BF182/4*100)</f>
        <v>58.668582375478927</v>
      </c>
    </row>
    <row r="183" spans="2:59" ht="21.75" customHeight="1" thickBot="1" x14ac:dyDescent="0.25">
      <c r="B183" s="117"/>
      <c r="C183" s="117"/>
      <c r="D183" s="186"/>
      <c r="E183" s="186"/>
      <c r="F183" s="186"/>
      <c r="G183" s="186"/>
      <c r="H183" s="186"/>
      <c r="I183" s="186"/>
      <c r="J183" s="186"/>
      <c r="K183" s="186"/>
      <c r="L183" s="186"/>
      <c r="M183" s="144"/>
      <c r="N183" s="144"/>
      <c r="O183" s="144"/>
      <c r="P183" s="144"/>
      <c r="Q183" s="270"/>
      <c r="R183" s="128" t="s">
        <v>0</v>
      </c>
      <c r="S183" s="27">
        <f t="shared" ref="S183:AA183" si="235">S51</f>
        <v>0</v>
      </c>
      <c r="T183" s="28">
        <f t="shared" si="235"/>
        <v>1</v>
      </c>
      <c r="U183" s="24">
        <f t="shared" si="235"/>
        <v>7</v>
      </c>
      <c r="V183" s="26">
        <f t="shared" si="235"/>
        <v>4</v>
      </c>
      <c r="W183" s="26">
        <f t="shared" si="235"/>
        <v>6</v>
      </c>
      <c r="X183" s="25">
        <f t="shared" si="235"/>
        <v>25</v>
      </c>
      <c r="Y183" s="24">
        <f t="shared" si="235"/>
        <v>24</v>
      </c>
      <c r="Z183" s="26">
        <f t="shared" si="235"/>
        <v>13</v>
      </c>
      <c r="AA183" s="25">
        <f t="shared" si="235"/>
        <v>23</v>
      </c>
      <c r="AB183" s="27">
        <f>SUM(S183:AA183)</f>
        <v>103</v>
      </c>
      <c r="AC183" s="42">
        <f>SUM((T180*T183)+(U180*U183)+(V180*V183)+(W180*W183)+(X180*X183)+(Y180*Y183)+(Z180*Z183)+(AA180*AA183))/(T183+U183+V183+W183+X183+Y183+Z183+AA183)</f>
        <v>2.883495145631068</v>
      </c>
      <c r="AD183" s="71">
        <f>SUM(AC183/4*100)</f>
        <v>72.087378640776706</v>
      </c>
      <c r="AE183" s="270"/>
      <c r="AF183" s="2" t="s">
        <v>0</v>
      </c>
      <c r="AG183" s="27">
        <f t="shared" ref="AG183:AO183" si="236">AG51</f>
        <v>0</v>
      </c>
      <c r="AH183" s="28">
        <f t="shared" si="236"/>
        <v>4</v>
      </c>
      <c r="AI183" s="24">
        <f t="shared" si="236"/>
        <v>4</v>
      </c>
      <c r="AJ183" s="26">
        <f t="shared" si="236"/>
        <v>5</v>
      </c>
      <c r="AK183" s="26">
        <f t="shared" si="236"/>
        <v>4</v>
      </c>
      <c r="AL183" s="25">
        <f t="shared" si="236"/>
        <v>17</v>
      </c>
      <c r="AM183" s="24">
        <f t="shared" si="236"/>
        <v>17</v>
      </c>
      <c r="AN183" s="26">
        <f t="shared" si="236"/>
        <v>14</v>
      </c>
      <c r="AO183" s="25">
        <f t="shared" si="236"/>
        <v>35</v>
      </c>
      <c r="AP183" s="27">
        <f>SUM(AG183:AO183)</f>
        <v>100</v>
      </c>
      <c r="AQ183" s="42">
        <f>SUM((AH180*AH183)+(AI180*AI183)+(AJ180*AJ183)+(AK180*AK183)+(AL180*AL183)+(AM180*AM183)+(AN180*AN183)+(AO180*AO183))/(AH183+AI183+AJ183+AK183+AL183+AM183+AN183+AO183)</f>
        <v>3.02</v>
      </c>
      <c r="AR183" s="71">
        <f>SUM(AQ183/4*100)</f>
        <v>75.5</v>
      </c>
      <c r="AT183" s="270"/>
      <c r="AU183" s="2" t="s">
        <v>0</v>
      </c>
      <c r="AV183" s="27">
        <f t="shared" si="231"/>
        <v>0</v>
      </c>
      <c r="AW183" s="28">
        <f t="shared" si="231"/>
        <v>5</v>
      </c>
      <c r="AX183" s="24">
        <f t="shared" si="231"/>
        <v>11</v>
      </c>
      <c r="AY183" s="26">
        <f t="shared" si="231"/>
        <v>9</v>
      </c>
      <c r="AZ183" s="26">
        <f t="shared" si="231"/>
        <v>10</v>
      </c>
      <c r="BA183" s="25">
        <f t="shared" si="231"/>
        <v>42</v>
      </c>
      <c r="BB183" s="24">
        <f t="shared" si="231"/>
        <v>41</v>
      </c>
      <c r="BC183" s="26">
        <f t="shared" si="231"/>
        <v>27</v>
      </c>
      <c r="BD183" s="25">
        <f t="shared" si="231"/>
        <v>58</v>
      </c>
      <c r="BE183" s="27">
        <f>SUM(AV183:BD183)</f>
        <v>203</v>
      </c>
      <c r="BF183" s="42">
        <f>SUM((AW180*AW183)+(AX180*AX183)+(AY180*AY183)+(AZ180*AZ183)+(BA180*BA183)+(BB180*BB183)+(BC180*BC183)+(BD180*BD183))/(AW183+AX183+AY183+AZ183+BA183+BB183+BC183+BD183)</f>
        <v>2.9507389162561575</v>
      </c>
      <c r="BG183" s="71">
        <f t="shared" si="234"/>
        <v>73.768472906403943</v>
      </c>
    </row>
    <row r="184" spans="2:59" ht="21.75" customHeight="1" x14ac:dyDescent="0.2">
      <c r="B184" s="117"/>
      <c r="C184" s="117"/>
      <c r="D184" s="186"/>
      <c r="E184" s="186"/>
      <c r="F184" s="186"/>
      <c r="G184" s="186"/>
      <c r="H184" s="186"/>
      <c r="I184" s="186"/>
      <c r="J184" s="186"/>
      <c r="K184" s="186"/>
      <c r="L184" s="186"/>
      <c r="M184" s="144"/>
      <c r="N184" s="144"/>
      <c r="O184" s="144"/>
      <c r="P184" s="144"/>
      <c r="Q184" s="270"/>
      <c r="R184" s="399" t="s">
        <v>6</v>
      </c>
      <c r="S184" s="27">
        <f>SUM(S181:S183)</f>
        <v>22</v>
      </c>
      <c r="T184" s="28">
        <f t="shared" ref="T184:AB184" si="237">SUM(T181:T183)</f>
        <v>22</v>
      </c>
      <c r="U184" s="24">
        <f t="shared" si="237"/>
        <v>69</v>
      </c>
      <c r="V184" s="26">
        <f t="shared" si="237"/>
        <v>35</v>
      </c>
      <c r="W184" s="26">
        <f t="shared" si="237"/>
        <v>53</v>
      </c>
      <c r="X184" s="25">
        <f t="shared" si="237"/>
        <v>79</v>
      </c>
      <c r="Y184" s="24">
        <f t="shared" si="237"/>
        <v>78</v>
      </c>
      <c r="Z184" s="26">
        <f t="shared" si="237"/>
        <v>62</v>
      </c>
      <c r="AA184" s="25">
        <f t="shared" si="237"/>
        <v>74</v>
      </c>
      <c r="AB184" s="353">
        <f t="shared" si="237"/>
        <v>494</v>
      </c>
      <c r="AC184" s="287">
        <f>SUM((T180*T184)+(U180*U184)+(V180*V184)+(W180*W184)+(X180*X184)+(Y180*Y184)+(Z180*Z184)+(AA180*AA184))/(T184+U184+V184+W184+X184+Y184+Z184+AA184)</f>
        <v>2.4830508474576272</v>
      </c>
      <c r="AD184" s="384">
        <f>SUM(AC184/4*100)</f>
        <v>62.076271186440678</v>
      </c>
      <c r="AE184" s="270"/>
      <c r="AF184" s="379" t="s">
        <v>6</v>
      </c>
      <c r="AG184" s="27">
        <f>SUM(AG181:AG183)</f>
        <v>16</v>
      </c>
      <c r="AH184" s="28">
        <f t="shared" ref="AH184:AP184" si="238">SUM(AH181:AH183)</f>
        <v>29</v>
      </c>
      <c r="AI184" s="24">
        <f t="shared" si="238"/>
        <v>50</v>
      </c>
      <c r="AJ184" s="26">
        <f t="shared" si="238"/>
        <v>51</v>
      </c>
      <c r="AK184" s="26">
        <f t="shared" si="238"/>
        <v>55</v>
      </c>
      <c r="AL184" s="25">
        <f t="shared" si="238"/>
        <v>62</v>
      </c>
      <c r="AM184" s="24">
        <f t="shared" si="238"/>
        <v>66</v>
      </c>
      <c r="AN184" s="26">
        <f t="shared" si="238"/>
        <v>51</v>
      </c>
      <c r="AO184" s="25">
        <f t="shared" si="238"/>
        <v>85</v>
      </c>
      <c r="AP184" s="353">
        <f t="shared" si="238"/>
        <v>465</v>
      </c>
      <c r="AQ184" s="287">
        <f>SUM((AH180*AH184)+(AI180*AI184)+(AJ180*AJ184)+(AK180*AK184)+(AL180*AL184)+(AM180*AM184)+(AN180*AN184)+(AO180*AO184))/(AH184+AI184+AJ184+AK184+AL184+AM184+AN184+AO184)</f>
        <v>2.4677060133630291</v>
      </c>
      <c r="AR184" s="384">
        <f>SUM(AQ184/4*100)</f>
        <v>61.692650334075729</v>
      </c>
      <c r="AT184" s="270"/>
      <c r="AU184" s="379" t="s">
        <v>6</v>
      </c>
      <c r="AV184" s="27">
        <f t="shared" ref="AV184:BE184" si="239">SUM(AV181:AV183)</f>
        <v>38</v>
      </c>
      <c r="AW184" s="28">
        <f t="shared" si="239"/>
        <v>51</v>
      </c>
      <c r="AX184" s="24">
        <f t="shared" si="239"/>
        <v>119</v>
      </c>
      <c r="AY184" s="26">
        <f t="shared" si="239"/>
        <v>86</v>
      </c>
      <c r="AZ184" s="26">
        <f t="shared" si="239"/>
        <v>108</v>
      </c>
      <c r="BA184" s="25">
        <f t="shared" si="239"/>
        <v>141</v>
      </c>
      <c r="BB184" s="24">
        <f t="shared" si="239"/>
        <v>144</v>
      </c>
      <c r="BC184" s="26">
        <f t="shared" si="239"/>
        <v>113</v>
      </c>
      <c r="BD184" s="25">
        <f t="shared" si="239"/>
        <v>159</v>
      </c>
      <c r="BE184" s="353">
        <f t="shared" si="239"/>
        <v>959</v>
      </c>
      <c r="BF184" s="287">
        <f>SUM((AW180*AW184)+(AX180*AX184)+(AY180*AY184)+(AZ180*AZ184)+(BA180*BA184)+(BB180*BB184)+(BC180*BC184)+(BD180*BD184))/(AW184+AX184+AY184+AZ184+BA184+BB184+BC184+BD184)</f>
        <v>2.4755700325732901</v>
      </c>
      <c r="BG184" s="384">
        <f>SUM(BF184/4*100)</f>
        <v>61.88925081433225</v>
      </c>
    </row>
    <row r="185" spans="2:59" ht="21.75" customHeight="1" x14ac:dyDescent="0.2">
      <c r="B185" s="117"/>
      <c r="C185" s="117"/>
      <c r="D185" s="186"/>
      <c r="E185" s="186"/>
      <c r="F185" s="186"/>
      <c r="G185" s="186"/>
      <c r="H185" s="186"/>
      <c r="I185" s="186"/>
      <c r="J185" s="186"/>
      <c r="K185" s="186"/>
      <c r="L185" s="186"/>
      <c r="M185" s="144"/>
      <c r="N185" s="144"/>
      <c r="O185" s="144"/>
      <c r="P185" s="144"/>
      <c r="Q185" s="270"/>
      <c r="R185" s="400"/>
      <c r="S185" s="278">
        <f>SUM(S184+T184)</f>
        <v>44</v>
      </c>
      <c r="T185" s="278"/>
      <c r="U185" s="277">
        <f>SUM(U184+V184+W184+X184)</f>
        <v>236</v>
      </c>
      <c r="V185" s="278"/>
      <c r="W185" s="278"/>
      <c r="X185" s="279"/>
      <c r="Y185" s="277">
        <f>SUM(Y184+Z184+AA184)</f>
        <v>214</v>
      </c>
      <c r="Z185" s="278"/>
      <c r="AA185" s="279"/>
      <c r="AB185" s="354"/>
      <c r="AC185" s="287"/>
      <c r="AD185" s="384"/>
      <c r="AE185" s="270"/>
      <c r="AF185" s="273"/>
      <c r="AG185" s="278">
        <f>SUM(AG184+AH184)</f>
        <v>45</v>
      </c>
      <c r="AH185" s="278"/>
      <c r="AI185" s="277">
        <f>SUM(AI184+AJ184+AK184+AL184)</f>
        <v>218</v>
      </c>
      <c r="AJ185" s="278"/>
      <c r="AK185" s="278"/>
      <c r="AL185" s="279"/>
      <c r="AM185" s="277">
        <f>SUM(AM184+AN184+AO184)</f>
        <v>202</v>
      </c>
      <c r="AN185" s="278"/>
      <c r="AO185" s="279"/>
      <c r="AP185" s="354"/>
      <c r="AQ185" s="287"/>
      <c r="AR185" s="384"/>
      <c r="AT185" s="270"/>
      <c r="AU185" s="273"/>
      <c r="AV185" s="278">
        <f>SUM(AV184+AW184)</f>
        <v>89</v>
      </c>
      <c r="AW185" s="278"/>
      <c r="AX185" s="277">
        <f>SUM(AX184+AY184+AZ184+BA184)</f>
        <v>454</v>
      </c>
      <c r="AY185" s="278"/>
      <c r="AZ185" s="278"/>
      <c r="BA185" s="279"/>
      <c r="BB185" s="277">
        <f>SUM(BB184+BC184+BD184)</f>
        <v>416</v>
      </c>
      <c r="BC185" s="278"/>
      <c r="BD185" s="279"/>
      <c r="BE185" s="354"/>
      <c r="BF185" s="287"/>
      <c r="BG185" s="384"/>
    </row>
    <row r="186" spans="2:59" ht="21.75" customHeight="1" x14ac:dyDescent="0.2">
      <c r="B186" s="117"/>
      <c r="C186" s="117"/>
      <c r="D186" s="186"/>
      <c r="E186" s="186"/>
      <c r="F186" s="186"/>
      <c r="G186" s="186"/>
      <c r="H186" s="186"/>
      <c r="I186" s="186"/>
      <c r="J186" s="186"/>
      <c r="K186" s="186"/>
      <c r="L186" s="186"/>
      <c r="M186" s="144"/>
      <c r="N186" s="144"/>
      <c r="O186" s="144"/>
      <c r="P186" s="144"/>
      <c r="Q186" s="270"/>
      <c r="R186" s="128" t="s">
        <v>7</v>
      </c>
      <c r="S186" s="48">
        <f>SUM(S184/((AB184)-(S184)))</f>
        <v>4.6610169491525424E-2</v>
      </c>
      <c r="T186" s="49">
        <f>SUM(T184/((AB184)-(S184)))</f>
        <v>4.6610169491525424E-2</v>
      </c>
      <c r="U186" s="48">
        <f>SUM(U184/((AB184)-(S184)))</f>
        <v>0.1461864406779661</v>
      </c>
      <c r="V186" s="38">
        <f>SUM(V184/((AB184)-(S184)))</f>
        <v>7.4152542372881353E-2</v>
      </c>
      <c r="W186" s="38">
        <f>SUM(W184/((AB184)-(S184)))</f>
        <v>0.11228813559322035</v>
      </c>
      <c r="X186" s="49">
        <f>SUM(X184/((AB184)-(S184)))</f>
        <v>0.1673728813559322</v>
      </c>
      <c r="Y186" s="48">
        <f>SUM(Y184/((AB184)-(S184)))</f>
        <v>0.1652542372881356</v>
      </c>
      <c r="Z186" s="38">
        <f>SUM(Z184/((AB184)-(S184)))</f>
        <v>0.13135593220338984</v>
      </c>
      <c r="AA186" s="49">
        <f>SUM(AA184/((AB184)-(S184)))</f>
        <v>0.15677966101694915</v>
      </c>
      <c r="AB186" s="282">
        <f>SUM(T187+U187+Y187)</f>
        <v>1</v>
      </c>
      <c r="AC186" s="287" t="e">
        <f>SUM((#REF!*T186)+(#REF!*U186)+(#REF!*V186)+(#REF!*W186)+(#REF!*X186)+(#REF!*Y186)+(#REF!*Z186)+(#REF!*AA186))/(T186+U186+V186+W186+X186+Y186+Z186+AA186)</f>
        <v>#REF!</v>
      </c>
      <c r="AD186" s="384"/>
      <c r="AE186" s="270"/>
      <c r="AF186" s="2" t="s">
        <v>7</v>
      </c>
      <c r="AG186" s="48">
        <f>SUM(AG184/((AP184)-(AG184)))</f>
        <v>3.5634743875278395E-2</v>
      </c>
      <c r="AH186" s="49">
        <f>SUM(AH184/((AP184)-(AG184)))</f>
        <v>6.4587973273942098E-2</v>
      </c>
      <c r="AI186" s="48">
        <f>SUM(AI184/((AP184)-(AG184)))</f>
        <v>0.111358574610245</v>
      </c>
      <c r="AJ186" s="38">
        <f>SUM(AJ184/((AP184)-(AG184)))</f>
        <v>0.11358574610244988</v>
      </c>
      <c r="AK186" s="38">
        <f>SUM(AK184/((AP184)-(AG184)))</f>
        <v>0.12249443207126949</v>
      </c>
      <c r="AL186" s="49">
        <f>SUM(AL184/((AP184)-(AG184)))</f>
        <v>0.13808463251670378</v>
      </c>
      <c r="AM186" s="48">
        <f>SUM(AM184/((AP184)-(AG184)))</f>
        <v>0.14699331848552338</v>
      </c>
      <c r="AN186" s="38">
        <f>SUM(AN184/((AP184)-(AG184)))</f>
        <v>0.11358574610244988</v>
      </c>
      <c r="AO186" s="49">
        <f>SUM(AO184/((AP184)-(AG184)))</f>
        <v>0.18930957683741648</v>
      </c>
      <c r="AP186" s="282">
        <f>SUM(AH187+AI187+AM187)</f>
        <v>1</v>
      </c>
      <c r="AQ186" s="287" t="e">
        <f>SUM((#REF!*AH186)+(#REF!*AI186)+(#REF!*AJ186)+(#REF!*AK186)+(#REF!*AL186)+(#REF!*AM186)+(#REF!*AN186)+(#REF!*AO186))/(AH186+AI186+AJ186+AK186+AL186+AM186+AN186+AO186)</f>
        <v>#REF!</v>
      </c>
      <c r="AR186" s="384"/>
      <c r="AT186" s="270"/>
      <c r="AU186" s="2" t="s">
        <v>7</v>
      </c>
      <c r="AV186" s="48">
        <f>SUM(AV184/((BE184)-(AV184)))</f>
        <v>4.1259500542888163E-2</v>
      </c>
      <c r="AW186" s="49">
        <f>SUM(AW184/((BE184)-(AV184)))</f>
        <v>5.5374592833876218E-2</v>
      </c>
      <c r="AX186" s="48">
        <f>SUM(AX184/((BE184)-(AV184)))</f>
        <v>0.12920738327904452</v>
      </c>
      <c r="AY186" s="38">
        <f>SUM(AY184/((BE184)-(AV184)))</f>
        <v>9.3376764386536373E-2</v>
      </c>
      <c r="AZ186" s="38">
        <f>SUM(AZ184/((BE184)-(AV184)))</f>
        <v>0.11726384364820847</v>
      </c>
      <c r="BA186" s="49">
        <f>SUM(BA184/((BE184)-(AV184)))</f>
        <v>0.15309446254071662</v>
      </c>
      <c r="BB186" s="48">
        <f>SUM(BB184/((BE184)-(AV184)))</f>
        <v>0.15635179153094461</v>
      </c>
      <c r="BC186" s="38">
        <f>SUM(BC184/((BE184)-(AV184)))</f>
        <v>0.12269272529858849</v>
      </c>
      <c r="BD186" s="49">
        <f>SUM(BD184/((BE184)-(AV184)))</f>
        <v>0.17263843648208468</v>
      </c>
      <c r="BE186" s="282">
        <f>SUM(AW187+AX187+BB187)</f>
        <v>1</v>
      </c>
      <c r="BF186" s="287" t="e">
        <f>SUM((#REF!*AW186)+(#REF!*AX186)+(#REF!*AY186)+(#REF!*AZ186)+(#REF!*BA186)+(#REF!*BB186)+(#REF!*BC186)+(#REF!*BD186))/(AW186+AX186+AY186+AZ186+BA186+BB186+BC186+BD186)</f>
        <v>#REF!</v>
      </c>
      <c r="BG186" s="384"/>
    </row>
    <row r="187" spans="2:59" ht="21.75" customHeight="1" thickBot="1" x14ac:dyDescent="0.25">
      <c r="B187" s="117"/>
      <c r="C187" s="117"/>
      <c r="D187" s="186"/>
      <c r="E187" s="186"/>
      <c r="F187" s="186"/>
      <c r="G187" s="186"/>
      <c r="H187" s="186"/>
      <c r="I187" s="186"/>
      <c r="J187" s="186"/>
      <c r="K187" s="186"/>
      <c r="L187" s="186"/>
      <c r="M187" s="144"/>
      <c r="N187" s="144"/>
      <c r="O187" s="144"/>
      <c r="P187" s="144"/>
      <c r="Q187" s="270"/>
      <c r="R187" s="129" t="s">
        <v>10</v>
      </c>
      <c r="S187" s="151">
        <f>SUM(S186)</f>
        <v>4.6610169491525424E-2</v>
      </c>
      <c r="T187" s="153">
        <f>SUM(T186)</f>
        <v>4.6610169491525424E-2</v>
      </c>
      <c r="U187" s="284">
        <f>SUM(U186:X186)</f>
        <v>0.5</v>
      </c>
      <c r="V187" s="285"/>
      <c r="W187" s="285"/>
      <c r="X187" s="286"/>
      <c r="Y187" s="284">
        <f>SUM(Y186:AA186)</f>
        <v>0.45338983050847459</v>
      </c>
      <c r="Z187" s="285"/>
      <c r="AA187" s="286"/>
      <c r="AB187" s="283"/>
      <c r="AC187" s="288" t="e">
        <f>SUM((#REF!*T187)+(#REF!*U187)+(#REF!*V187)+(#REF!*W187)+(#REF!*X187)+(#REF!*Y187)+(#REF!*Z187)+(#REF!*AA187))/(T187+U187+V187+W187+X187+Y187+Z187+AA187)</f>
        <v>#REF!</v>
      </c>
      <c r="AD187" s="384"/>
      <c r="AE187" s="270"/>
      <c r="AF187" s="3" t="s">
        <v>10</v>
      </c>
      <c r="AG187" s="151">
        <f>SUM(AG186)</f>
        <v>3.5634743875278395E-2</v>
      </c>
      <c r="AH187" s="153">
        <f>SUM(AH186)</f>
        <v>6.4587973273942098E-2</v>
      </c>
      <c r="AI187" s="284">
        <f>SUM(AI186:AL186)</f>
        <v>0.48552338530066813</v>
      </c>
      <c r="AJ187" s="285"/>
      <c r="AK187" s="285"/>
      <c r="AL187" s="286"/>
      <c r="AM187" s="284">
        <f>SUM(AM186:AO186)</f>
        <v>0.44988864142538976</v>
      </c>
      <c r="AN187" s="285"/>
      <c r="AO187" s="286"/>
      <c r="AP187" s="283"/>
      <c r="AQ187" s="288" t="e">
        <f>SUM((#REF!*AH187)+(#REF!*AI187)+(#REF!*AJ187)+(#REF!*AK187)+(#REF!*AL187)+(#REF!*AM187)+(#REF!*AN187)+(#REF!*AO187))/(AH187+AI187+AJ187+AK187+AL187+AM187+AN187+AO187)</f>
        <v>#REF!</v>
      </c>
      <c r="AR187" s="384"/>
      <c r="AT187" s="270"/>
      <c r="AU187" s="3" t="s">
        <v>10</v>
      </c>
      <c r="AV187" s="151">
        <f>SUM(AV186)</f>
        <v>4.1259500542888163E-2</v>
      </c>
      <c r="AW187" s="153">
        <f>SUM(AW186)</f>
        <v>5.5374592833876218E-2</v>
      </c>
      <c r="AX187" s="284">
        <f>SUM(AX186:BA186)</f>
        <v>0.49294245385450597</v>
      </c>
      <c r="AY187" s="285"/>
      <c r="AZ187" s="285"/>
      <c r="BA187" s="286"/>
      <c r="BB187" s="284">
        <f>SUM(BB186:BD186)</f>
        <v>0.45168295331161779</v>
      </c>
      <c r="BC187" s="285"/>
      <c r="BD187" s="286"/>
      <c r="BE187" s="283"/>
      <c r="BF187" s="288" t="e">
        <f>SUM((#REF!*AW187)+(#REF!*AX187)+(#REF!*AY187)+(#REF!*AZ187)+(#REF!*BA187)+(#REF!*BB187)+(#REF!*BC187)+(#REF!*BD187))/(AW187+AX187+AY187+AZ187+BA187+BB187+BC187+BD187)</f>
        <v>#REF!</v>
      </c>
      <c r="BG187" s="384"/>
    </row>
    <row r="188" spans="2:59" ht="21.75" customHeight="1" x14ac:dyDescent="0.2">
      <c r="B188" s="117"/>
      <c r="C188" s="117"/>
      <c r="D188" s="186"/>
      <c r="E188" s="186"/>
      <c r="F188" s="186"/>
      <c r="G188" s="186"/>
      <c r="H188" s="186"/>
      <c r="I188" s="186"/>
      <c r="J188" s="186"/>
      <c r="K188" s="186"/>
      <c r="L188" s="186"/>
      <c r="M188" s="144"/>
      <c r="N188" s="144"/>
      <c r="O188" s="144"/>
      <c r="P188" s="144"/>
      <c r="Q188" s="270"/>
      <c r="R188" s="130" t="s">
        <v>14</v>
      </c>
      <c r="S188" s="23">
        <f t="shared" ref="S188:AA188" si="240">S73</f>
        <v>2</v>
      </c>
      <c r="T188" s="8">
        <f t="shared" si="240"/>
        <v>11</v>
      </c>
      <c r="U188" s="20">
        <f t="shared" si="240"/>
        <v>28</v>
      </c>
      <c r="V188" s="22">
        <f t="shared" si="240"/>
        <v>22</v>
      </c>
      <c r="W188" s="22">
        <f t="shared" si="240"/>
        <v>50</v>
      </c>
      <c r="X188" s="21">
        <f t="shared" si="240"/>
        <v>48</v>
      </c>
      <c r="Y188" s="20">
        <f t="shared" si="240"/>
        <v>32</v>
      </c>
      <c r="Z188" s="22">
        <f t="shared" si="240"/>
        <v>36</v>
      </c>
      <c r="AA188" s="21">
        <f t="shared" si="240"/>
        <v>80</v>
      </c>
      <c r="AB188" s="23">
        <f>SUM(S188:AA188)</f>
        <v>309</v>
      </c>
      <c r="AC188" s="41">
        <f>SUM((T180*T188)+(U180*U188)+(V180*V188)+(W180*W188)+(X180*X188)+(Y180*Y188)+(Z180*Z188)+(AA180*AA188))/(T188+U188+V188+W188+X188+Y188+Z188+AA188)</f>
        <v>2.6807817589576546</v>
      </c>
      <c r="AD188" s="66">
        <f>SUM(AC188/4*100)</f>
        <v>67.019543973941367</v>
      </c>
      <c r="AE188" s="270"/>
      <c r="AF188" s="1" t="s">
        <v>14</v>
      </c>
      <c r="AG188" s="23">
        <f t="shared" ref="AG188:AO188" si="241">AG73</f>
        <v>14</v>
      </c>
      <c r="AH188" s="8">
        <f t="shared" si="241"/>
        <v>17</v>
      </c>
      <c r="AI188" s="20">
        <f t="shared" si="241"/>
        <v>30</v>
      </c>
      <c r="AJ188" s="22">
        <f t="shared" si="241"/>
        <v>48</v>
      </c>
      <c r="AK188" s="22">
        <f t="shared" si="241"/>
        <v>27</v>
      </c>
      <c r="AL188" s="21">
        <f t="shared" si="241"/>
        <v>31</v>
      </c>
      <c r="AM188" s="20">
        <f t="shared" si="241"/>
        <v>41</v>
      </c>
      <c r="AN188" s="22">
        <f t="shared" si="241"/>
        <v>48</v>
      </c>
      <c r="AO188" s="21">
        <f t="shared" si="241"/>
        <v>46</v>
      </c>
      <c r="AP188" s="23">
        <f>SUM(AG188:AO188)</f>
        <v>302</v>
      </c>
      <c r="AQ188" s="41">
        <f>SUM((AH180*AH188)+(AI180*AI188)+(AJ180*AJ188)+(AK180*AK188)+(AL180*AL188)+(AM180*AM188)+(AN180*AN188)+(AO180*AO188))/(AH188+AI188+AJ188+AK188+AL188+AM188+AN188+AO188)</f>
        <v>2.4600694444444446</v>
      </c>
      <c r="AR188" s="66">
        <f>SUM(AQ188/4*100)</f>
        <v>61.501736111111114</v>
      </c>
      <c r="AT188" s="270"/>
      <c r="AU188" s="1" t="s">
        <v>14</v>
      </c>
      <c r="AV188" s="23">
        <f t="shared" ref="AV188:BD190" si="242">SUM(S188+AG188)</f>
        <v>16</v>
      </c>
      <c r="AW188" s="8">
        <f t="shared" si="242"/>
        <v>28</v>
      </c>
      <c r="AX188" s="20">
        <f t="shared" si="242"/>
        <v>58</v>
      </c>
      <c r="AY188" s="22">
        <f t="shared" si="242"/>
        <v>70</v>
      </c>
      <c r="AZ188" s="22">
        <f t="shared" si="242"/>
        <v>77</v>
      </c>
      <c r="BA188" s="21">
        <f t="shared" si="242"/>
        <v>79</v>
      </c>
      <c r="BB188" s="20">
        <f t="shared" si="242"/>
        <v>73</v>
      </c>
      <c r="BC188" s="22">
        <f t="shared" si="242"/>
        <v>84</v>
      </c>
      <c r="BD188" s="21">
        <f t="shared" si="242"/>
        <v>126</v>
      </c>
      <c r="BE188" s="23">
        <f>SUM(AV188:BD188)</f>
        <v>611</v>
      </c>
      <c r="BF188" s="41">
        <f>SUM((AW180*AW188)+(AX180*AX188)+(AY180*AY188)+(AZ180*AZ188)+(BA180*BA188)+(BB180*BB188)+(BC180*BC188)+(BD180*BD188))/(AW188+AX188+AY188+AZ188+BA188+BB188+BC188+BD188)</f>
        <v>2.573949579831933</v>
      </c>
      <c r="BG188" s="66">
        <f t="shared" si="234"/>
        <v>64.348739495798327</v>
      </c>
    </row>
    <row r="189" spans="2:59" ht="21.75" customHeight="1" x14ac:dyDescent="0.2">
      <c r="B189" s="117"/>
      <c r="C189" s="117"/>
      <c r="D189" s="186"/>
      <c r="E189" s="186"/>
      <c r="F189" s="186"/>
      <c r="G189" s="186"/>
      <c r="H189" s="186"/>
      <c r="I189" s="186"/>
      <c r="J189" s="186"/>
      <c r="K189" s="186"/>
      <c r="L189" s="186"/>
      <c r="M189" s="144"/>
      <c r="N189" s="144"/>
      <c r="O189" s="144"/>
      <c r="P189" s="144"/>
      <c r="Q189" s="270"/>
      <c r="R189" s="128" t="s">
        <v>15</v>
      </c>
      <c r="S189" s="27">
        <f t="shared" ref="S189:AA189" si="243">S95</f>
        <v>8</v>
      </c>
      <c r="T189" s="28">
        <f t="shared" si="243"/>
        <v>3</v>
      </c>
      <c r="U189" s="24">
        <f t="shared" si="243"/>
        <v>16</v>
      </c>
      <c r="V189" s="26">
        <f t="shared" si="243"/>
        <v>19</v>
      </c>
      <c r="W189" s="26">
        <f t="shared" si="243"/>
        <v>31</v>
      </c>
      <c r="X189" s="25">
        <f t="shared" si="243"/>
        <v>44</v>
      </c>
      <c r="Y189" s="24">
        <f t="shared" si="243"/>
        <v>40</v>
      </c>
      <c r="Z189" s="26">
        <f t="shared" si="243"/>
        <v>43</v>
      </c>
      <c r="AA189" s="25">
        <f t="shared" si="243"/>
        <v>76</v>
      </c>
      <c r="AB189" s="27">
        <f>SUM(S189:AA189)</f>
        <v>280</v>
      </c>
      <c r="AC189" s="42">
        <f>SUM((T180*T189)+(U180*U189)+(V180*V189)+(W180*W189)+(X180*X189)+(Y180*Y189)+(Z180*Z189)+(AA180*AA189))/(T189+U189+V189+W189+X189+Y189+Z189+AA189)</f>
        <v>2.9080882352941178</v>
      </c>
      <c r="AD189" s="67">
        <f>SUM(AC189/4*100)</f>
        <v>72.702205882352942</v>
      </c>
      <c r="AE189" s="270"/>
      <c r="AF189" s="2" t="s">
        <v>15</v>
      </c>
      <c r="AG189" s="27">
        <f t="shared" ref="AG189:AO189" si="244">AG95</f>
        <v>0</v>
      </c>
      <c r="AH189" s="28">
        <f t="shared" si="244"/>
        <v>5</v>
      </c>
      <c r="AI189" s="24">
        <f t="shared" si="244"/>
        <v>38</v>
      </c>
      <c r="AJ189" s="26">
        <f t="shared" si="244"/>
        <v>33</v>
      </c>
      <c r="AK189" s="26">
        <f t="shared" si="244"/>
        <v>45</v>
      </c>
      <c r="AL189" s="25">
        <f t="shared" si="244"/>
        <v>38</v>
      </c>
      <c r="AM189" s="24">
        <f t="shared" si="244"/>
        <v>61</v>
      </c>
      <c r="AN189" s="26">
        <f t="shared" si="244"/>
        <v>46</v>
      </c>
      <c r="AO189" s="25">
        <f t="shared" si="244"/>
        <v>75</v>
      </c>
      <c r="AP189" s="27">
        <f>SUM(AG189:AO189)</f>
        <v>341</v>
      </c>
      <c r="AQ189" s="42">
        <f>SUM((AH180*AH189)+(AI180*AI189)+(AJ180*AJ189)+(AK180*AK189)+(AL180*AL189)+(AM180*AM189)+(AN180*AN189)+(AO180*AO189))/(AH189+AI189+AJ189+AK189+AL189+AM189+AN189+AO189)</f>
        <v>2.6876832844574778</v>
      </c>
      <c r="AR189" s="67">
        <f>SUM(AQ189/4*100)</f>
        <v>67.192082111436946</v>
      </c>
      <c r="AT189" s="270"/>
      <c r="AU189" s="2" t="s">
        <v>15</v>
      </c>
      <c r="AV189" s="27">
        <f t="shared" si="242"/>
        <v>8</v>
      </c>
      <c r="AW189" s="28">
        <f t="shared" si="242"/>
        <v>8</v>
      </c>
      <c r="AX189" s="24">
        <f t="shared" si="242"/>
        <v>54</v>
      </c>
      <c r="AY189" s="26">
        <f t="shared" si="242"/>
        <v>52</v>
      </c>
      <c r="AZ189" s="26">
        <f t="shared" si="242"/>
        <v>76</v>
      </c>
      <c r="BA189" s="25">
        <f t="shared" si="242"/>
        <v>82</v>
      </c>
      <c r="BB189" s="24">
        <f t="shared" si="242"/>
        <v>101</v>
      </c>
      <c r="BC189" s="26">
        <f t="shared" si="242"/>
        <v>89</v>
      </c>
      <c r="BD189" s="25">
        <f t="shared" si="242"/>
        <v>151</v>
      </c>
      <c r="BE189" s="27">
        <f>SUM(AV189:BD189)</f>
        <v>621</v>
      </c>
      <c r="BF189" s="42">
        <f>SUM((AW180*AW189)+(AX180*AX189)+(AY180*AY189)+(AZ180*AZ189)+(BA180*BA189)+(BB180*BB189)+(BC180*BC189)+(BD180*BD189))/(AW189+AX189+AY189+AZ189+BA189+BB189+BC189+BD189)</f>
        <v>2.7854812398042412</v>
      </c>
      <c r="BG189" s="67">
        <f t="shared" si="234"/>
        <v>69.637030995106031</v>
      </c>
    </row>
    <row r="190" spans="2:59" ht="21.75" customHeight="1" x14ac:dyDescent="0.2">
      <c r="B190" s="117"/>
      <c r="C190" s="117"/>
      <c r="D190" s="186"/>
      <c r="E190" s="186"/>
      <c r="F190" s="186"/>
      <c r="G190" s="186"/>
      <c r="H190" s="186"/>
      <c r="I190" s="186"/>
      <c r="J190" s="186"/>
      <c r="K190" s="186"/>
      <c r="L190" s="186"/>
      <c r="M190" s="144"/>
      <c r="N190" s="144"/>
      <c r="O190" s="144"/>
      <c r="P190" s="144"/>
      <c r="Q190" s="270"/>
      <c r="R190" s="128" t="s">
        <v>1</v>
      </c>
      <c r="S190" s="45">
        <f t="shared" ref="S190:AA190" si="245">S117</f>
        <v>3</v>
      </c>
      <c r="T190" s="10">
        <f t="shared" si="245"/>
        <v>6</v>
      </c>
      <c r="U190" s="18">
        <f t="shared" si="245"/>
        <v>15</v>
      </c>
      <c r="V190" s="37">
        <f t="shared" si="245"/>
        <v>10</v>
      </c>
      <c r="W190" s="37">
        <f t="shared" si="245"/>
        <v>41</v>
      </c>
      <c r="X190" s="19">
        <f t="shared" si="245"/>
        <v>38</v>
      </c>
      <c r="Y190" s="18">
        <f t="shared" si="245"/>
        <v>84</v>
      </c>
      <c r="Z190" s="37">
        <f t="shared" si="245"/>
        <v>53</v>
      </c>
      <c r="AA190" s="19">
        <f t="shared" si="245"/>
        <v>90</v>
      </c>
      <c r="AB190" s="45">
        <f>SUM(S190:AA190)</f>
        <v>340</v>
      </c>
      <c r="AC190" s="42">
        <f>SUM((T180*T190)+(U180*U190)+(V180*V190)+(W180*W190)+(X180*X190)+(Y180*Y190)+(Z180*Z190)+(AA180*AA190))/(T190+U190+V190+W190+X190+Y190+Z190+AA190)</f>
        <v>2.9807121661721068</v>
      </c>
      <c r="AD190" s="67">
        <f>SUM(AC190/4*100)</f>
        <v>74.517804154302667</v>
      </c>
      <c r="AE190" s="270"/>
      <c r="AF190" s="2" t="s">
        <v>1</v>
      </c>
      <c r="AG190" s="45">
        <f t="shared" ref="AG190:AO190" si="246">AG117</f>
        <v>3</v>
      </c>
      <c r="AH190" s="10">
        <f t="shared" si="246"/>
        <v>2</v>
      </c>
      <c r="AI190" s="18">
        <f t="shared" si="246"/>
        <v>44</v>
      </c>
      <c r="AJ190" s="37">
        <f t="shared" si="246"/>
        <v>39</v>
      </c>
      <c r="AK190" s="37">
        <f t="shared" si="246"/>
        <v>55</v>
      </c>
      <c r="AL190" s="19">
        <f t="shared" si="246"/>
        <v>40</v>
      </c>
      <c r="AM190" s="18">
        <f t="shared" si="246"/>
        <v>45</v>
      </c>
      <c r="AN190" s="37">
        <f t="shared" si="246"/>
        <v>45</v>
      </c>
      <c r="AO190" s="19">
        <f t="shared" si="246"/>
        <v>60</v>
      </c>
      <c r="AP190" s="45">
        <f>SUM(AG190:AO190)</f>
        <v>333</v>
      </c>
      <c r="AQ190" s="42">
        <f>SUM((AH180*AH190)+(AI180*AI190)+(AJ180*AJ190)+(AK180*AK190)+(AL180*AL190)+(AM180*AM190)+(AN180*AN190)+(AO180*AO190))/(AH190+AI190+AJ190+AK190+AL190+AM190+AN190+AO190)</f>
        <v>2.5606060606060606</v>
      </c>
      <c r="AR190" s="67">
        <f>SUM(AQ190/4*100)</f>
        <v>64.015151515151516</v>
      </c>
      <c r="AT190" s="270"/>
      <c r="AU190" s="2" t="s">
        <v>1</v>
      </c>
      <c r="AV190" s="45">
        <f t="shared" si="242"/>
        <v>6</v>
      </c>
      <c r="AW190" s="10">
        <f t="shared" si="242"/>
        <v>8</v>
      </c>
      <c r="AX190" s="18">
        <f t="shared" si="242"/>
        <v>59</v>
      </c>
      <c r="AY190" s="37">
        <f t="shared" si="242"/>
        <v>49</v>
      </c>
      <c r="AZ190" s="37">
        <f t="shared" si="242"/>
        <v>96</v>
      </c>
      <c r="BA190" s="19">
        <f t="shared" si="242"/>
        <v>78</v>
      </c>
      <c r="BB190" s="18">
        <f t="shared" si="242"/>
        <v>129</v>
      </c>
      <c r="BC190" s="37">
        <f t="shared" si="242"/>
        <v>98</v>
      </c>
      <c r="BD190" s="19">
        <f t="shared" si="242"/>
        <v>150</v>
      </c>
      <c r="BE190" s="45">
        <f>SUM(AV190:BD190)</f>
        <v>673</v>
      </c>
      <c r="BF190" s="42">
        <f>SUM((AW180*AW190)+(AX180*AX190)+(AY180*AY190)+(AZ180*AZ190)+(BA180*BA190)+(BB180*BB190)+(BC180*BC190)+(BD180*BD190))/(AW190+AX190+AY190+AZ190+BA190+BB190+BC190+BD190)</f>
        <v>2.7728635682158922</v>
      </c>
      <c r="BG190" s="67">
        <f t="shared" si="234"/>
        <v>69.321589205397302</v>
      </c>
    </row>
    <row r="191" spans="2:59" ht="21.75" customHeight="1" x14ac:dyDescent="0.2">
      <c r="B191" s="117"/>
      <c r="C191" s="117"/>
      <c r="D191" s="186"/>
      <c r="E191" s="186"/>
      <c r="F191" s="186"/>
      <c r="G191" s="186"/>
      <c r="H191" s="186"/>
      <c r="I191" s="186"/>
      <c r="J191" s="186"/>
      <c r="K191" s="186"/>
      <c r="L191" s="186"/>
      <c r="M191" s="144"/>
      <c r="N191" s="144"/>
      <c r="O191" s="144"/>
      <c r="P191" s="144"/>
      <c r="Q191" s="270"/>
      <c r="R191" s="399" t="s">
        <v>6</v>
      </c>
      <c r="S191" s="27">
        <f>SUM(S188:S190)</f>
        <v>13</v>
      </c>
      <c r="T191" s="28">
        <f t="shared" ref="T191:AB191" si="247">SUM(T188:T190)</f>
        <v>20</v>
      </c>
      <c r="U191" s="24">
        <f t="shared" si="247"/>
        <v>59</v>
      </c>
      <c r="V191" s="26">
        <f t="shared" si="247"/>
        <v>51</v>
      </c>
      <c r="W191" s="26">
        <f t="shared" si="247"/>
        <v>122</v>
      </c>
      <c r="X191" s="25">
        <f t="shared" si="247"/>
        <v>130</v>
      </c>
      <c r="Y191" s="24">
        <f t="shared" si="247"/>
        <v>156</v>
      </c>
      <c r="Z191" s="26">
        <f t="shared" si="247"/>
        <v>132</v>
      </c>
      <c r="AA191" s="25">
        <f t="shared" si="247"/>
        <v>246</v>
      </c>
      <c r="AB191" s="353">
        <f t="shared" si="247"/>
        <v>929</v>
      </c>
      <c r="AC191" s="287">
        <f>SUM((T180*T191)+(U180*U191)+(V180*V191)+(W180*W191)+(X180*X191)+(Y180*Y191)+(Z180*Z191)+(AA180*AA191))/(T191+U191+V191+W191+X191+Y191+Z191+AA191)</f>
        <v>2.8586244541484715</v>
      </c>
      <c r="AD191" s="385">
        <f>SUM(AC191/4*100)</f>
        <v>71.465611353711793</v>
      </c>
      <c r="AE191" s="270"/>
      <c r="AF191" s="379" t="s">
        <v>6</v>
      </c>
      <c r="AG191" s="27">
        <f>SUM(AG188:AG190)</f>
        <v>17</v>
      </c>
      <c r="AH191" s="28">
        <f t="shared" ref="AH191:AP191" si="248">SUM(AH188:AH190)</f>
        <v>24</v>
      </c>
      <c r="AI191" s="24">
        <f t="shared" si="248"/>
        <v>112</v>
      </c>
      <c r="AJ191" s="26">
        <f t="shared" si="248"/>
        <v>120</v>
      </c>
      <c r="AK191" s="26">
        <f t="shared" si="248"/>
        <v>127</v>
      </c>
      <c r="AL191" s="25">
        <f t="shared" si="248"/>
        <v>109</v>
      </c>
      <c r="AM191" s="24">
        <f t="shared" si="248"/>
        <v>147</v>
      </c>
      <c r="AN191" s="26">
        <f t="shared" si="248"/>
        <v>139</v>
      </c>
      <c r="AO191" s="25">
        <f t="shared" si="248"/>
        <v>181</v>
      </c>
      <c r="AP191" s="353">
        <f t="shared" si="248"/>
        <v>976</v>
      </c>
      <c r="AQ191" s="287">
        <f>SUM((AH180*AH191)+(AI180*AI191)+(AJ180*AJ191)+(AK180*AK191)+(AL180*AL191)+(AM180*AM191)+(AN180*AN191)+(AO180*AO191))/(AH191+AI191+AJ191+AK191+AL191+AM191+AN191+AO191)</f>
        <v>2.5755995828988532</v>
      </c>
      <c r="AR191" s="385">
        <f>SUM(AQ191/4*100)</f>
        <v>64.389989572471336</v>
      </c>
      <c r="AT191" s="270"/>
      <c r="AU191" s="379" t="s">
        <v>6</v>
      </c>
      <c r="AV191" s="27">
        <f t="shared" ref="AV191:BE191" si="249">SUM(AV188:AV190)</f>
        <v>30</v>
      </c>
      <c r="AW191" s="28">
        <f t="shared" si="249"/>
        <v>44</v>
      </c>
      <c r="AX191" s="24">
        <f t="shared" si="249"/>
        <v>171</v>
      </c>
      <c r="AY191" s="26">
        <f t="shared" si="249"/>
        <v>171</v>
      </c>
      <c r="AZ191" s="26">
        <f t="shared" si="249"/>
        <v>249</v>
      </c>
      <c r="BA191" s="25">
        <f t="shared" si="249"/>
        <v>239</v>
      </c>
      <c r="BB191" s="24">
        <f t="shared" si="249"/>
        <v>303</v>
      </c>
      <c r="BC191" s="26">
        <f t="shared" si="249"/>
        <v>271</v>
      </c>
      <c r="BD191" s="25">
        <f t="shared" si="249"/>
        <v>427</v>
      </c>
      <c r="BE191" s="353">
        <f t="shared" si="249"/>
        <v>1905</v>
      </c>
      <c r="BF191" s="287">
        <f>SUM((AW180*AW191)+(AX180*AX191)+(AY180*AY191)+(AZ180*AZ191)+(BA180*BA191)+(BB180*BB191)+(BC180*BC191)+(BD180*BD191))/(AW191+AX191+AY191+AZ191+BA191+BB191+BC191+BD191)</f>
        <v>2.7138666666666666</v>
      </c>
      <c r="BG191" s="385">
        <f>SUM(BF191/4*100)</f>
        <v>67.846666666666664</v>
      </c>
    </row>
    <row r="192" spans="2:59" ht="21.75" customHeight="1" x14ac:dyDescent="0.2">
      <c r="B192" s="117"/>
      <c r="C192" s="117"/>
      <c r="D192" s="186"/>
      <c r="E192" s="186"/>
      <c r="F192" s="186"/>
      <c r="G192" s="186"/>
      <c r="H192" s="186"/>
      <c r="I192" s="186"/>
      <c r="J192" s="186"/>
      <c r="K192" s="186"/>
      <c r="L192" s="186"/>
      <c r="M192" s="144"/>
      <c r="N192" s="144"/>
      <c r="O192" s="144"/>
      <c r="P192" s="144"/>
      <c r="Q192" s="270"/>
      <c r="R192" s="400"/>
      <c r="S192" s="278">
        <f>SUM(S191+T191)</f>
        <v>33</v>
      </c>
      <c r="T192" s="279"/>
      <c r="U192" s="277">
        <f>SUM(U191+V191+W191+X191)</f>
        <v>362</v>
      </c>
      <c r="V192" s="278"/>
      <c r="W192" s="278"/>
      <c r="X192" s="279"/>
      <c r="Y192" s="277">
        <f>SUM(Y191+Z191+AA191)</f>
        <v>534</v>
      </c>
      <c r="Z192" s="278"/>
      <c r="AA192" s="279"/>
      <c r="AB192" s="354"/>
      <c r="AC192" s="287"/>
      <c r="AD192" s="385"/>
      <c r="AE192" s="270"/>
      <c r="AF192" s="273"/>
      <c r="AG192" s="278">
        <f>SUM(AG191+AH191)</f>
        <v>41</v>
      </c>
      <c r="AH192" s="279"/>
      <c r="AI192" s="277">
        <f>SUM(AI191+AJ191+AK191+AL191)</f>
        <v>468</v>
      </c>
      <c r="AJ192" s="278"/>
      <c r="AK192" s="278"/>
      <c r="AL192" s="279"/>
      <c r="AM192" s="277">
        <f>SUM(AM191+AN191+AO191)</f>
        <v>467</v>
      </c>
      <c r="AN192" s="278"/>
      <c r="AO192" s="279"/>
      <c r="AP192" s="354"/>
      <c r="AQ192" s="287"/>
      <c r="AR192" s="385"/>
      <c r="AT192" s="270"/>
      <c r="AU192" s="273"/>
      <c r="AV192" s="278">
        <f>SUM(AV191+AW191)</f>
        <v>74</v>
      </c>
      <c r="AW192" s="279"/>
      <c r="AX192" s="277">
        <f>SUM(AX191+AY191+AZ191+BA191)</f>
        <v>830</v>
      </c>
      <c r="AY192" s="278"/>
      <c r="AZ192" s="278"/>
      <c r="BA192" s="279"/>
      <c r="BB192" s="277">
        <f>SUM(BB191+BC191+BD191)</f>
        <v>1001</v>
      </c>
      <c r="BC192" s="278"/>
      <c r="BD192" s="279"/>
      <c r="BE192" s="354"/>
      <c r="BF192" s="287"/>
      <c r="BG192" s="385"/>
    </row>
    <row r="193" spans="2:59" ht="21.75" customHeight="1" x14ac:dyDescent="0.2">
      <c r="B193" s="117"/>
      <c r="C193" s="117"/>
      <c r="D193" s="186"/>
      <c r="E193" s="186"/>
      <c r="F193" s="186"/>
      <c r="G193" s="186"/>
      <c r="H193" s="186"/>
      <c r="I193" s="186"/>
      <c r="J193" s="186"/>
      <c r="K193" s="186"/>
      <c r="L193" s="186"/>
      <c r="M193" s="144"/>
      <c r="N193" s="144"/>
      <c r="O193" s="144"/>
      <c r="P193" s="144"/>
      <c r="Q193" s="270"/>
      <c r="R193" s="128" t="s">
        <v>7</v>
      </c>
      <c r="S193" s="48">
        <f>SUM(S191/((AB191)-(S191)))</f>
        <v>1.4192139737991267E-2</v>
      </c>
      <c r="T193" s="49">
        <f>SUM(T191/((AB191)-(S191)))</f>
        <v>2.1834061135371178E-2</v>
      </c>
      <c r="U193" s="48">
        <f>SUM(U191/((AB191)-(S191)))</f>
        <v>6.4410480349344976E-2</v>
      </c>
      <c r="V193" s="38">
        <f>SUM(V191/((AB191)-(S191)))</f>
        <v>5.5676855895196505E-2</v>
      </c>
      <c r="W193" s="38">
        <f>SUM(W191/((AB191)-(S191)))</f>
        <v>0.1331877729257642</v>
      </c>
      <c r="X193" s="49">
        <f>SUM(X191/((AB191)-(S191)))</f>
        <v>0.14192139737991266</v>
      </c>
      <c r="Y193" s="48">
        <f>SUM(Y191/((AB191)-(S191)))</f>
        <v>0.1703056768558952</v>
      </c>
      <c r="Z193" s="38">
        <f>SUM(Z191/((AB191)-(S191)))</f>
        <v>0.14410480349344978</v>
      </c>
      <c r="AA193" s="49">
        <f>SUM(AA191/((AB191)-(S191)))</f>
        <v>0.26855895196506552</v>
      </c>
      <c r="AB193" s="282">
        <f>SUM(T194+U194+Y194)</f>
        <v>1</v>
      </c>
      <c r="AC193" s="287" t="e">
        <f>SUM((#REF!*T193)+(#REF!*U193)+(#REF!*V193)+(#REF!*W193)+(#REF!*X193)+(#REF!*Y193)+(#REF!*Z193)+(#REF!*AA193))/(T193+U193+V193+W193+X193+Y193+Z193+AA193)</f>
        <v>#REF!</v>
      </c>
      <c r="AD193" s="385"/>
      <c r="AE193" s="270"/>
      <c r="AF193" s="2" t="s">
        <v>7</v>
      </c>
      <c r="AG193" s="48">
        <f>SUM(AG191/((AP191)-(AG191)))</f>
        <v>1.7726798748696558E-2</v>
      </c>
      <c r="AH193" s="49">
        <f>SUM(AH191/((AP191)-(AG191)))</f>
        <v>2.502606882168926E-2</v>
      </c>
      <c r="AI193" s="48">
        <f>SUM(AI191/((AP191)-(AG191)))</f>
        <v>0.11678832116788321</v>
      </c>
      <c r="AJ193" s="38">
        <f>SUM(AJ191/((AP191)-(AG191)))</f>
        <v>0.12513034410844631</v>
      </c>
      <c r="AK193" s="38">
        <f>SUM(AK191/((AP191)-(AG191)))</f>
        <v>0.132429614181439</v>
      </c>
      <c r="AL193" s="49">
        <f>SUM(AL191/((AP191)-(AG191)))</f>
        <v>0.11366006256517205</v>
      </c>
      <c r="AM193" s="48">
        <f>SUM(AM191/((AP191)-(AG191)))</f>
        <v>0.15328467153284672</v>
      </c>
      <c r="AN193" s="38">
        <f>SUM(AN191/((AP191)-(AG191)))</f>
        <v>0.14494264859228362</v>
      </c>
      <c r="AO193" s="49">
        <f>SUM(AO191/((AP191)-(AG191)))</f>
        <v>0.18873826903023982</v>
      </c>
      <c r="AP193" s="282">
        <f>SUM(AH194+AI194+AM194)</f>
        <v>0.99999999999999989</v>
      </c>
      <c r="AQ193" s="287" t="e">
        <f>SUM((#REF!*AH193)+(#REF!*AI193)+(#REF!*AJ193)+(#REF!*AK193)+(#REF!*AL193)+(#REF!*AM193)+(#REF!*AN193)+(#REF!*AO193))/(AH193+AI193+AJ193+AK193+AL193+AM193+AN193+AO193)</f>
        <v>#REF!</v>
      </c>
      <c r="AR193" s="385"/>
      <c r="AT193" s="270"/>
      <c r="AU193" s="2" t="s">
        <v>7</v>
      </c>
      <c r="AV193" s="48">
        <f>SUM(AV191/((BE191)-(AV191)))</f>
        <v>1.6E-2</v>
      </c>
      <c r="AW193" s="49">
        <f>SUM(AW191/((BE191)-(AV191)))</f>
        <v>2.3466666666666667E-2</v>
      </c>
      <c r="AX193" s="48">
        <f>SUM(AX191/((BE191)-(AV191)))</f>
        <v>9.1200000000000003E-2</v>
      </c>
      <c r="AY193" s="38">
        <f>SUM(AY191/((BE191)-(AV191)))</f>
        <v>9.1200000000000003E-2</v>
      </c>
      <c r="AZ193" s="38">
        <f>SUM(AZ191/((BE191)-(AV191)))</f>
        <v>0.1328</v>
      </c>
      <c r="BA193" s="49">
        <f>SUM(BA191/((BE191)-(AV191)))</f>
        <v>0.12746666666666667</v>
      </c>
      <c r="BB193" s="48">
        <f>SUM(BB191/((BE191)-(AV191)))</f>
        <v>0.16159999999999999</v>
      </c>
      <c r="BC193" s="38">
        <f>SUM(BC191/((BE191)-(AV191)))</f>
        <v>0.14453333333333335</v>
      </c>
      <c r="BD193" s="49">
        <f>SUM(BD191/((BE191)-(AV191)))</f>
        <v>0.22773333333333334</v>
      </c>
      <c r="BE193" s="282">
        <f>SUM(AW194+AX194+BB194)</f>
        <v>1</v>
      </c>
      <c r="BF193" s="287" t="e">
        <f>SUM((#REF!*AW193)+(#REF!*AX193)+(#REF!*AY193)+(#REF!*AZ193)+(#REF!*BA193)+(#REF!*BB193)+(#REF!*BC193)+(#REF!*BD193))/(AW193+AX193+AY193+AZ193+BA193+BB193+BC193+BD193)</f>
        <v>#REF!</v>
      </c>
      <c r="BG193" s="385"/>
    </row>
    <row r="194" spans="2:59" ht="21.75" customHeight="1" thickBot="1" x14ac:dyDescent="0.25">
      <c r="B194" s="117"/>
      <c r="C194" s="117"/>
      <c r="D194" s="186"/>
      <c r="E194" s="186"/>
      <c r="F194" s="186"/>
      <c r="G194" s="186"/>
      <c r="H194" s="186"/>
      <c r="I194" s="186"/>
      <c r="J194" s="186"/>
      <c r="K194" s="186"/>
      <c r="L194" s="186"/>
      <c r="M194" s="144"/>
      <c r="N194" s="144"/>
      <c r="O194" s="144"/>
      <c r="P194" s="144"/>
      <c r="Q194" s="270"/>
      <c r="R194" s="129" t="s">
        <v>10</v>
      </c>
      <c r="S194" s="151">
        <f>SUM(S193)</f>
        <v>1.4192139737991267E-2</v>
      </c>
      <c r="T194" s="153">
        <f>SUM(T193)</f>
        <v>2.1834061135371178E-2</v>
      </c>
      <c r="U194" s="284">
        <f>SUM(U193:X193)</f>
        <v>0.39519650655021837</v>
      </c>
      <c r="V194" s="285"/>
      <c r="W194" s="285"/>
      <c r="X194" s="286"/>
      <c r="Y194" s="284">
        <f>SUM(Y193:AA193)</f>
        <v>0.58296943231441056</v>
      </c>
      <c r="Z194" s="285"/>
      <c r="AA194" s="286"/>
      <c r="AB194" s="283"/>
      <c r="AC194" s="288" t="e">
        <f>SUM((#REF!*T194)+(#REF!*U194)+(#REF!*V194)+(#REF!*W194)+(#REF!*X194)+(#REF!*Y194)+(#REF!*Z194)+(#REF!*AA194))/(T194+U194+V194+W194+X194+Y194+Z194+AA194)</f>
        <v>#REF!</v>
      </c>
      <c r="AD194" s="386"/>
      <c r="AE194" s="270"/>
      <c r="AF194" s="3" t="s">
        <v>10</v>
      </c>
      <c r="AG194" s="151">
        <f>SUM(AG193)</f>
        <v>1.7726798748696558E-2</v>
      </c>
      <c r="AH194" s="153">
        <f>SUM(AH193)</f>
        <v>2.502606882168926E-2</v>
      </c>
      <c r="AI194" s="284">
        <f>SUM(AI193:AL193)</f>
        <v>0.48800834202294052</v>
      </c>
      <c r="AJ194" s="285"/>
      <c r="AK194" s="285"/>
      <c r="AL194" s="286"/>
      <c r="AM194" s="284">
        <f>SUM(AM193:AO193)</f>
        <v>0.48696558915537014</v>
      </c>
      <c r="AN194" s="285"/>
      <c r="AO194" s="286"/>
      <c r="AP194" s="283"/>
      <c r="AQ194" s="288" t="e">
        <f>SUM((#REF!*AH194)+(#REF!*AI194)+(#REF!*AJ194)+(#REF!*AK194)+(#REF!*AL194)+(#REF!*AM194)+(#REF!*AN194)+(#REF!*AO194))/(AH194+AI194+AJ194+AK194+AL194+AM194+AN194+AO194)</f>
        <v>#REF!</v>
      </c>
      <c r="AR194" s="386"/>
      <c r="AT194" s="270"/>
      <c r="AU194" s="3" t="s">
        <v>10</v>
      </c>
      <c r="AV194" s="151">
        <f>SUM(AV193)</f>
        <v>1.6E-2</v>
      </c>
      <c r="AW194" s="153">
        <f>SUM(AW193)</f>
        <v>2.3466666666666667E-2</v>
      </c>
      <c r="AX194" s="284">
        <f>SUM(AX193:BA193)</f>
        <v>0.44266666666666671</v>
      </c>
      <c r="AY194" s="285"/>
      <c r="AZ194" s="285"/>
      <c r="BA194" s="286"/>
      <c r="BB194" s="284">
        <f>SUM(BB193:BD193)</f>
        <v>0.53386666666666671</v>
      </c>
      <c r="BC194" s="285"/>
      <c r="BD194" s="286"/>
      <c r="BE194" s="283"/>
      <c r="BF194" s="288" t="e">
        <f>SUM((#REF!*AW194)+(#REF!*AX194)+(#REF!*AY194)+(#REF!*AZ194)+(#REF!*BA194)+(#REF!*BB194)+(#REF!*BC194)+(#REF!*BD194))/(AW194+AX194+AY194+AZ194+BA194+BB194+BC194+BD194)</f>
        <v>#REF!</v>
      </c>
      <c r="BG194" s="386"/>
    </row>
    <row r="195" spans="2:59" ht="21.75" customHeight="1" x14ac:dyDescent="0.2">
      <c r="B195" s="117"/>
      <c r="C195" s="117"/>
      <c r="D195" s="186"/>
      <c r="E195" s="186"/>
      <c r="F195" s="186"/>
      <c r="G195" s="186"/>
      <c r="H195" s="186"/>
      <c r="I195" s="186"/>
      <c r="J195" s="186"/>
      <c r="K195" s="186"/>
      <c r="L195" s="186"/>
      <c r="M195" s="144"/>
      <c r="N195" s="144"/>
      <c r="O195" s="144"/>
      <c r="P195" s="144"/>
      <c r="Q195" s="270"/>
      <c r="R195" s="401" t="s">
        <v>31</v>
      </c>
      <c r="S195" s="80">
        <f t="shared" ref="S195:AA195" si="250">SUM(S184++S191)</f>
        <v>35</v>
      </c>
      <c r="T195" s="7">
        <f t="shared" si="250"/>
        <v>42</v>
      </c>
      <c r="U195" s="102">
        <f t="shared" si="250"/>
        <v>128</v>
      </c>
      <c r="V195" s="34">
        <f t="shared" si="250"/>
        <v>86</v>
      </c>
      <c r="W195" s="34">
        <f t="shared" si="250"/>
        <v>175</v>
      </c>
      <c r="X195" s="103">
        <f t="shared" si="250"/>
        <v>209</v>
      </c>
      <c r="Y195" s="102">
        <f t="shared" si="250"/>
        <v>234</v>
      </c>
      <c r="Z195" s="34">
        <f t="shared" si="250"/>
        <v>194</v>
      </c>
      <c r="AA195" s="103">
        <f t="shared" si="250"/>
        <v>320</v>
      </c>
      <c r="AB195" s="359">
        <f>SUM(AB184+AB191)</f>
        <v>1423</v>
      </c>
      <c r="AC195" s="355">
        <f>SUM((T180*T195)+(U180*U195)+(V180*V195)+(W180*W195)+(X180*X195)+(Y180*Y195)+(Z180*Z195)+(AA180*AA195))/(T195+U195+V195+W195+X195+Y195+Z195+AA195)</f>
        <v>2.7309077809798272</v>
      </c>
      <c r="AD195" s="387">
        <f>SUM(AC195/4*100)</f>
        <v>68.272694524495677</v>
      </c>
      <c r="AE195" s="270"/>
      <c r="AF195" s="377" t="s">
        <v>31</v>
      </c>
      <c r="AG195" s="80">
        <f t="shared" ref="AG195:AO195" si="251">SUM(AG184++AG191)</f>
        <v>33</v>
      </c>
      <c r="AH195" s="7">
        <f t="shared" si="251"/>
        <v>53</v>
      </c>
      <c r="AI195" s="102">
        <f t="shared" si="251"/>
        <v>162</v>
      </c>
      <c r="AJ195" s="34">
        <f t="shared" si="251"/>
        <v>171</v>
      </c>
      <c r="AK195" s="34">
        <f t="shared" si="251"/>
        <v>182</v>
      </c>
      <c r="AL195" s="103">
        <f t="shared" si="251"/>
        <v>171</v>
      </c>
      <c r="AM195" s="102">
        <f t="shared" si="251"/>
        <v>213</v>
      </c>
      <c r="AN195" s="34">
        <f t="shared" si="251"/>
        <v>190</v>
      </c>
      <c r="AO195" s="103">
        <f t="shared" si="251"/>
        <v>266</v>
      </c>
      <c r="AP195" s="359">
        <f>SUM(AP184+AP191)</f>
        <v>1441</v>
      </c>
      <c r="AQ195" s="355">
        <f>SUM((AH180*AH195)+(AI180*AI195)+(AJ180*AJ195)+(AK180*AK195)+(AL180*AL195)+(AM180*AM195)+(AN180*AN195)+(AO180*AO195))/(AH195+AI195+AJ195+AK195+AL195+AM195+AN195+AO195)</f>
        <v>2.5411931818181817</v>
      </c>
      <c r="AR195" s="387">
        <f>SUM(AQ195/4*100)</f>
        <v>63.52982954545454</v>
      </c>
      <c r="AT195" s="270"/>
      <c r="AU195" s="377" t="s">
        <v>31</v>
      </c>
      <c r="AV195" s="80">
        <f t="shared" ref="AV195:BD195" si="252">SUM(AV184++AV191)</f>
        <v>68</v>
      </c>
      <c r="AW195" s="7">
        <f t="shared" si="252"/>
        <v>95</v>
      </c>
      <c r="AX195" s="35">
        <f t="shared" si="252"/>
        <v>290</v>
      </c>
      <c r="AY195" s="34">
        <f t="shared" si="252"/>
        <v>257</v>
      </c>
      <c r="AZ195" s="34">
        <f t="shared" si="252"/>
        <v>357</v>
      </c>
      <c r="BA195" s="36">
        <f t="shared" si="252"/>
        <v>380</v>
      </c>
      <c r="BB195" s="35">
        <f t="shared" si="252"/>
        <v>447</v>
      </c>
      <c r="BC195" s="34">
        <f t="shared" si="252"/>
        <v>384</v>
      </c>
      <c r="BD195" s="36">
        <f t="shared" si="252"/>
        <v>586</v>
      </c>
      <c r="BE195" s="359">
        <f>SUM(BE184+BE191)</f>
        <v>2864</v>
      </c>
      <c r="BF195" s="355">
        <f>SUM((AW180*AW195)+(AX180*AX195)+(AY180*AY195)+(AZ180*AZ195)+(BA180*BA195)+(BB180*BB195)+(BC180*BC195)+(BD180*BD195))/(AW195+AX195+AY195+AZ195+BA195+BB195+BC195+BD195)</f>
        <v>2.6353719599427752</v>
      </c>
      <c r="BG195" s="387">
        <f>SUM(BF195/4*100)</f>
        <v>65.884298998569378</v>
      </c>
    </row>
    <row r="196" spans="2:59" ht="21.75" customHeight="1" x14ac:dyDescent="0.2">
      <c r="B196" s="117"/>
      <c r="C196" s="117"/>
      <c r="D196" s="186"/>
      <c r="E196" s="186"/>
      <c r="F196" s="186"/>
      <c r="G196" s="186"/>
      <c r="H196" s="186"/>
      <c r="I196" s="186"/>
      <c r="J196" s="186"/>
      <c r="K196" s="186"/>
      <c r="L196" s="186"/>
      <c r="M196" s="144"/>
      <c r="N196" s="144"/>
      <c r="O196" s="144"/>
      <c r="P196" s="144"/>
      <c r="Q196" s="270"/>
      <c r="R196" s="402"/>
      <c r="S196" s="336">
        <f>SUM(S195+T195)</f>
        <v>77</v>
      </c>
      <c r="T196" s="335"/>
      <c r="U196" s="334">
        <f>SUM(U195+V195+W195+X195)</f>
        <v>598</v>
      </c>
      <c r="V196" s="336"/>
      <c r="W196" s="336"/>
      <c r="X196" s="335"/>
      <c r="Y196" s="334">
        <f>SUM(Y195+Z195+AA195)</f>
        <v>748</v>
      </c>
      <c r="Z196" s="336"/>
      <c r="AA196" s="335"/>
      <c r="AB196" s="360"/>
      <c r="AC196" s="356"/>
      <c r="AD196" s="385"/>
      <c r="AE196" s="270"/>
      <c r="AF196" s="378"/>
      <c r="AG196" s="336">
        <f>SUM(AG195+AH195)</f>
        <v>86</v>
      </c>
      <c r="AH196" s="335"/>
      <c r="AI196" s="334">
        <f>SUM(AI195+AJ195+AK195+AL195)</f>
        <v>686</v>
      </c>
      <c r="AJ196" s="336"/>
      <c r="AK196" s="336"/>
      <c r="AL196" s="335"/>
      <c r="AM196" s="334">
        <f>SUM(AM195+AN195+AO195)</f>
        <v>669</v>
      </c>
      <c r="AN196" s="336"/>
      <c r="AO196" s="335"/>
      <c r="AP196" s="360"/>
      <c r="AQ196" s="356"/>
      <c r="AR196" s="385"/>
      <c r="AT196" s="270"/>
      <c r="AU196" s="378"/>
      <c r="AV196" s="336">
        <f>SUM(AV195+AW195)</f>
        <v>163</v>
      </c>
      <c r="AW196" s="335"/>
      <c r="AX196" s="334">
        <f>SUM(AX195+AY195+AZ195+BA195)</f>
        <v>1284</v>
      </c>
      <c r="AY196" s="336"/>
      <c r="AZ196" s="336"/>
      <c r="BA196" s="335"/>
      <c r="BB196" s="334">
        <f>SUM(BB195+BC195+BD195)</f>
        <v>1417</v>
      </c>
      <c r="BC196" s="336"/>
      <c r="BD196" s="335"/>
      <c r="BE196" s="360"/>
      <c r="BF196" s="356"/>
      <c r="BG196" s="385"/>
    </row>
    <row r="197" spans="2:59" ht="21.75" customHeight="1" x14ac:dyDescent="0.2">
      <c r="B197" s="117"/>
      <c r="C197" s="117"/>
      <c r="D197" s="186"/>
      <c r="E197" s="186"/>
      <c r="F197" s="186"/>
      <c r="G197" s="186"/>
      <c r="H197" s="186"/>
      <c r="I197" s="186"/>
      <c r="J197" s="186"/>
      <c r="K197" s="186"/>
      <c r="L197" s="186"/>
      <c r="M197" s="144"/>
      <c r="N197" s="144"/>
      <c r="O197" s="144"/>
      <c r="P197" s="144"/>
      <c r="Q197" s="270"/>
      <c r="R197" s="131" t="s">
        <v>7</v>
      </c>
      <c r="S197" s="48">
        <f>SUM(S195/((AB195)-(S195)))</f>
        <v>2.5216138328530261E-2</v>
      </c>
      <c r="T197" s="49">
        <f>SUM(T195/((AB195)-(S195)))</f>
        <v>3.0259365994236311E-2</v>
      </c>
      <c r="U197" s="48">
        <f>SUM(U195/((AB195)-(S195)))</f>
        <v>9.2219020172910657E-2</v>
      </c>
      <c r="V197" s="38">
        <f>SUM(V195/((AB195)-(S195)))</f>
        <v>6.1959654178674349E-2</v>
      </c>
      <c r="W197" s="38">
        <f>SUM(W195/((AB195)-(S195)))</f>
        <v>0.12608069164265129</v>
      </c>
      <c r="X197" s="49">
        <f>SUM(X195/((AB195)-(S195)))</f>
        <v>0.1505763688760807</v>
      </c>
      <c r="Y197" s="48">
        <f>SUM(Y195/((AB195)-(S195)))</f>
        <v>0.16858789625360229</v>
      </c>
      <c r="Z197" s="38">
        <f>SUM(Z195/((AB195)-(S195)))</f>
        <v>0.13976945244956773</v>
      </c>
      <c r="AA197" s="49">
        <f>SUM(AA195/((AB195)-(S195)))</f>
        <v>0.23054755043227665</v>
      </c>
      <c r="AB197" s="282">
        <f>SUM(T198+U198+Y198)</f>
        <v>0.99999999999999989</v>
      </c>
      <c r="AC197" s="287" t="e">
        <f>SUM((#REF!*T197)+(#REF!*U197)+(#REF!*V197)+(#REF!*W197)+(#REF!*X197)+(#REF!*Y197)+(#REF!*Z197)+(#REF!*AA197))/(T197+U197+V197+W197+X197+Y197+Z197+AA197)</f>
        <v>#REF!</v>
      </c>
      <c r="AD197" s="385"/>
      <c r="AE197" s="270"/>
      <c r="AF197" s="81" t="s">
        <v>7</v>
      </c>
      <c r="AG197" s="48">
        <f>SUM(AG195/((AP195)-(AG195)))</f>
        <v>2.34375E-2</v>
      </c>
      <c r="AH197" s="49">
        <f>SUM(AH195/((AP195)-(AG195)))</f>
        <v>3.7642045454545456E-2</v>
      </c>
      <c r="AI197" s="48">
        <f>SUM(AI195/((AP195)-(AG195)))</f>
        <v>0.11505681818181818</v>
      </c>
      <c r="AJ197" s="38">
        <f>SUM(AJ195/((AP195)-(AG195)))</f>
        <v>0.12144886363636363</v>
      </c>
      <c r="AK197" s="38">
        <f>SUM(AK195/((AP195)-(AG195)))</f>
        <v>0.12926136363636365</v>
      </c>
      <c r="AL197" s="49">
        <f>SUM(AL195/((AP195)-(AG195)))</f>
        <v>0.12144886363636363</v>
      </c>
      <c r="AM197" s="48">
        <f>SUM(AM195/((AP195)-(AG195)))</f>
        <v>0.15127840909090909</v>
      </c>
      <c r="AN197" s="38">
        <f>SUM(AN195/((AP195)-(AG195)))</f>
        <v>0.13494318181818182</v>
      </c>
      <c r="AO197" s="49">
        <f>SUM(AO195/((AP195)-(AG195)))</f>
        <v>0.18892045454545456</v>
      </c>
      <c r="AP197" s="282">
        <f>SUM(AH198+AI198+AM198)</f>
        <v>1</v>
      </c>
      <c r="AQ197" s="287" t="e">
        <f>SUM((#REF!*AH197)+(#REF!*AI197)+(#REF!*AJ197)+(#REF!*AK197)+(#REF!*AL197)+(#REF!*AM197)+(#REF!*AN197)+(#REF!*AO197))/(AH197+AI197+AJ197+AK197+AL197+AM197+AN197+AO197)</f>
        <v>#REF!</v>
      </c>
      <c r="AR197" s="385"/>
      <c r="AT197" s="270"/>
      <c r="AU197" s="81" t="s">
        <v>7</v>
      </c>
      <c r="AV197" s="48">
        <f>SUM(AV195/((BE195)-(AV195)))</f>
        <v>2.4320457796852647E-2</v>
      </c>
      <c r="AW197" s="49">
        <f>SUM(AW195/((BE195)-(AV195)))</f>
        <v>3.3977110157367665E-2</v>
      </c>
      <c r="AX197" s="48">
        <f>SUM(AX195/((BE195)-(AV195)))</f>
        <v>0.10371959942775394</v>
      </c>
      <c r="AY197" s="38">
        <f>SUM(AY195/((BE195)-(AV195)))</f>
        <v>9.1917024320457799E-2</v>
      </c>
      <c r="AZ197" s="38">
        <f>SUM(AZ195/((BE195)-(AV195)))</f>
        <v>0.12768240343347639</v>
      </c>
      <c r="BA197" s="49">
        <f>SUM(BA195/((BE195)-(AV195)))</f>
        <v>0.13590844062947066</v>
      </c>
      <c r="BB197" s="48">
        <f>SUM(BB195/((BE195)-(AV195)))</f>
        <v>0.15987124463519314</v>
      </c>
      <c r="BC197" s="38">
        <f>SUM(BC195/((BE195)-(AV195)))</f>
        <v>0.13733905579399142</v>
      </c>
      <c r="BD197" s="49">
        <f>SUM(BD195/((BE195)-(AV195)))</f>
        <v>0.20958512160228898</v>
      </c>
      <c r="BE197" s="282">
        <f>SUM(AW198+AX198+BB198)</f>
        <v>1</v>
      </c>
      <c r="BF197" s="287" t="e">
        <f>SUM((#REF!*AW197)+(#REF!*AX197)+(#REF!*AY197)+(#REF!*AZ197)+(#REF!*BA197)+(#REF!*BB197)+(#REF!*BC197)+(#REF!*BD197))/(AW197+AX197+AY197+AZ197+BA197+BB197+BC197+BD197)</f>
        <v>#REF!</v>
      </c>
      <c r="BG197" s="385"/>
    </row>
    <row r="198" spans="2:59" ht="21.75" customHeight="1" thickBot="1" x14ac:dyDescent="0.25">
      <c r="B198" s="117"/>
      <c r="C198" s="117"/>
      <c r="D198" s="186"/>
      <c r="E198" s="186"/>
      <c r="F198" s="186"/>
      <c r="G198" s="186"/>
      <c r="H198" s="186"/>
      <c r="I198" s="186"/>
      <c r="J198" s="186"/>
      <c r="K198" s="186"/>
      <c r="L198" s="186"/>
      <c r="M198" s="144"/>
      <c r="N198" s="144"/>
      <c r="O198" s="144"/>
      <c r="P198" s="144"/>
      <c r="Q198" s="271"/>
      <c r="R198" s="132" t="s">
        <v>10</v>
      </c>
      <c r="S198" s="151">
        <f>SUM(S197)</f>
        <v>2.5216138328530261E-2</v>
      </c>
      <c r="T198" s="153">
        <f>SUM(T197)</f>
        <v>3.0259365994236311E-2</v>
      </c>
      <c r="U198" s="284">
        <f>SUM(U197:X197)</f>
        <v>0.43083573487031701</v>
      </c>
      <c r="V198" s="285"/>
      <c r="W198" s="285"/>
      <c r="X198" s="286"/>
      <c r="Y198" s="284">
        <f>SUM(Y197:AA197)</f>
        <v>0.53890489913544659</v>
      </c>
      <c r="Z198" s="285"/>
      <c r="AA198" s="286"/>
      <c r="AB198" s="283"/>
      <c r="AC198" s="288" t="e">
        <f>SUM((#REF!*T198)+(#REF!*U198)+(#REF!*V198)+(#REF!*W198)+(#REF!*X198)+(#REF!*Y198)+(#REF!*Z198)+(#REF!*AA198))/(T198+U198+V198+W198+X198+Y198+Z198+AA198)</f>
        <v>#REF!</v>
      </c>
      <c r="AD198" s="388"/>
      <c r="AE198" s="271"/>
      <c r="AF198" s="82" t="s">
        <v>10</v>
      </c>
      <c r="AG198" s="151">
        <f>SUM(AG197)</f>
        <v>2.34375E-2</v>
      </c>
      <c r="AH198" s="153">
        <f>SUM(AH197)</f>
        <v>3.7642045454545456E-2</v>
      </c>
      <c r="AI198" s="284">
        <f>SUM(AI197:AL197)</f>
        <v>0.48721590909090912</v>
      </c>
      <c r="AJ198" s="285"/>
      <c r="AK198" s="285"/>
      <c r="AL198" s="286"/>
      <c r="AM198" s="284">
        <f>SUM(AM197:AO197)</f>
        <v>0.47514204545454553</v>
      </c>
      <c r="AN198" s="285"/>
      <c r="AO198" s="286"/>
      <c r="AP198" s="283"/>
      <c r="AQ198" s="288" t="e">
        <f>SUM((#REF!*AH198)+(#REF!*AI198)+(#REF!*AJ198)+(#REF!*AK198)+(#REF!*AL198)+(#REF!*AM198)+(#REF!*AN198)+(#REF!*AO198))/(AH198+AI198+AJ198+AK198+AL198+AM198+AN198+AO198)</f>
        <v>#REF!</v>
      </c>
      <c r="AR198" s="388"/>
      <c r="AT198" s="271"/>
      <c r="AU198" s="82" t="s">
        <v>10</v>
      </c>
      <c r="AV198" s="151">
        <f>SUM(AV197)</f>
        <v>2.4320457796852647E-2</v>
      </c>
      <c r="AW198" s="153">
        <f>SUM(AW197)</f>
        <v>3.3977110157367665E-2</v>
      </c>
      <c r="AX198" s="284">
        <f>SUM(AX197:BA197)</f>
        <v>0.45922746781115881</v>
      </c>
      <c r="AY198" s="285"/>
      <c r="AZ198" s="285"/>
      <c r="BA198" s="286"/>
      <c r="BB198" s="284">
        <f>SUM(BB197:BD197)</f>
        <v>0.50679542203147354</v>
      </c>
      <c r="BC198" s="285"/>
      <c r="BD198" s="286"/>
      <c r="BE198" s="283"/>
      <c r="BF198" s="288" t="e">
        <f>SUM((#REF!*AW198)+(#REF!*AX198)+(#REF!*AY198)+(#REF!*AZ198)+(#REF!*BA198)+(#REF!*BB198)+(#REF!*BC198)+(#REF!*BD198))/(AW198+AX198+AY198+AZ198+BA198+BB198+BC198+BD198)</f>
        <v>#REF!</v>
      </c>
      <c r="BG198" s="388"/>
    </row>
    <row r="199" spans="2:59" ht="21.75" customHeight="1" x14ac:dyDescent="0.2">
      <c r="B199" s="117"/>
      <c r="C199" s="117"/>
      <c r="D199" s="186"/>
      <c r="E199" s="186"/>
      <c r="F199" s="186"/>
      <c r="G199" s="186"/>
      <c r="H199" s="186"/>
      <c r="I199" s="186"/>
      <c r="J199" s="186"/>
      <c r="K199" s="186"/>
      <c r="L199" s="186"/>
      <c r="M199" s="144"/>
      <c r="N199" s="144"/>
      <c r="O199" s="144"/>
      <c r="P199" s="144"/>
      <c r="Q199" s="368" t="s">
        <v>42</v>
      </c>
      <c r="R199" s="368"/>
      <c r="S199" s="368"/>
      <c r="T199" s="368"/>
      <c r="U199" s="368"/>
      <c r="V199" s="368"/>
      <c r="W199" s="368"/>
      <c r="X199" s="368"/>
      <c r="Y199" s="368"/>
      <c r="Z199" s="368"/>
      <c r="AA199" s="368"/>
      <c r="AB199" s="368"/>
      <c r="AC199" s="368"/>
      <c r="AD199" s="368"/>
      <c r="AE199" s="368" t="s">
        <v>49</v>
      </c>
      <c r="AF199" s="368"/>
      <c r="AG199" s="368"/>
      <c r="AH199" s="368"/>
      <c r="AI199" s="368"/>
      <c r="AJ199" s="368"/>
      <c r="AK199" s="368"/>
      <c r="AL199" s="368"/>
      <c r="AM199" s="368"/>
      <c r="AN199" s="368"/>
      <c r="AO199" s="368"/>
      <c r="AP199" s="368"/>
      <c r="AQ199" s="368"/>
      <c r="AR199" s="368"/>
      <c r="AT199" s="368" t="str">
        <f>$AT$133</f>
        <v>สถิติผลการเรียนของกลุ่มสาระการเรียนรู้ ปีการศึกษา 2558</v>
      </c>
      <c r="AU199" s="368"/>
      <c r="AV199" s="368"/>
      <c r="AW199" s="368"/>
      <c r="AX199" s="368"/>
      <c r="AY199" s="368"/>
      <c r="AZ199" s="368"/>
      <c r="BA199" s="368"/>
      <c r="BB199" s="368"/>
      <c r="BC199" s="368"/>
      <c r="BD199" s="368"/>
      <c r="BE199" s="368"/>
      <c r="BF199" s="368"/>
      <c r="BG199" s="368"/>
    </row>
    <row r="200" spans="2:59" ht="21.75" customHeight="1" thickBot="1" x14ac:dyDescent="0.25">
      <c r="B200" s="117"/>
      <c r="C200" s="117"/>
      <c r="D200" s="186"/>
      <c r="E200" s="186"/>
      <c r="F200" s="186"/>
      <c r="G200" s="186"/>
      <c r="H200" s="186"/>
      <c r="I200" s="186"/>
      <c r="J200" s="186"/>
      <c r="K200" s="186"/>
      <c r="L200" s="186"/>
      <c r="M200" s="144"/>
      <c r="N200" s="144"/>
      <c r="O200" s="144"/>
      <c r="P200" s="144"/>
      <c r="Q200" s="295" t="s">
        <v>18</v>
      </c>
      <c r="R200" s="295"/>
      <c r="S200" s="295"/>
      <c r="T200" s="295"/>
      <c r="U200" s="295"/>
      <c r="V200" s="295"/>
      <c r="W200" s="295"/>
      <c r="X200" s="295"/>
      <c r="Y200" s="295"/>
      <c r="Z200" s="295"/>
      <c r="AA200" s="295"/>
      <c r="AB200" s="295"/>
      <c r="AC200" s="295"/>
      <c r="AD200" s="295"/>
      <c r="AE200" s="295" t="s">
        <v>18</v>
      </c>
      <c r="AF200" s="295"/>
      <c r="AG200" s="295"/>
      <c r="AH200" s="295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5"/>
      <c r="AT200" s="295" t="s">
        <v>18</v>
      </c>
      <c r="AU200" s="295"/>
      <c r="AV200" s="295"/>
      <c r="AW200" s="295"/>
      <c r="AX200" s="295"/>
      <c r="AY200" s="295"/>
      <c r="AZ200" s="295"/>
      <c r="BA200" s="295"/>
      <c r="BB200" s="295"/>
      <c r="BC200" s="295"/>
      <c r="BD200" s="295"/>
      <c r="BE200" s="295"/>
      <c r="BF200" s="295"/>
      <c r="BG200" s="295"/>
    </row>
    <row r="201" spans="2:59" ht="21" customHeight="1" thickBot="1" x14ac:dyDescent="0.25">
      <c r="B201" s="117"/>
      <c r="C201" s="117"/>
      <c r="D201" s="186"/>
      <c r="E201" s="186"/>
      <c r="F201" s="186"/>
      <c r="G201" s="186"/>
      <c r="H201" s="186"/>
      <c r="I201" s="186"/>
      <c r="J201" s="186"/>
      <c r="K201" s="186"/>
      <c r="L201" s="186"/>
      <c r="M201" s="144"/>
      <c r="N201" s="144"/>
      <c r="O201" s="144"/>
      <c r="P201" s="144"/>
      <c r="Q201" s="290" t="s">
        <v>8</v>
      </c>
      <c r="R201" s="394" t="s">
        <v>17</v>
      </c>
      <c r="S201" s="322" t="s">
        <v>32</v>
      </c>
      <c r="T201" s="323"/>
      <c r="U201" s="324" t="s">
        <v>58</v>
      </c>
      <c r="V201" s="325"/>
      <c r="W201" s="325"/>
      <c r="X201" s="325"/>
      <c r="Y201" s="325"/>
      <c r="Z201" s="325"/>
      <c r="AA201" s="326"/>
      <c r="AB201" s="347" t="s">
        <v>46</v>
      </c>
      <c r="AC201" s="351" t="s">
        <v>7</v>
      </c>
      <c r="AD201" s="382" t="s">
        <v>30</v>
      </c>
      <c r="AE201" s="290" t="s">
        <v>8</v>
      </c>
      <c r="AF201" s="320" t="s">
        <v>17</v>
      </c>
      <c r="AG201" s="322" t="s">
        <v>32</v>
      </c>
      <c r="AH201" s="323"/>
      <c r="AI201" s="324" t="s">
        <v>58</v>
      </c>
      <c r="AJ201" s="325"/>
      <c r="AK201" s="325"/>
      <c r="AL201" s="325"/>
      <c r="AM201" s="325"/>
      <c r="AN201" s="325"/>
      <c r="AO201" s="326"/>
      <c r="AP201" s="347" t="s">
        <v>46</v>
      </c>
      <c r="AQ201" s="351" t="s">
        <v>7</v>
      </c>
      <c r="AR201" s="382" t="s">
        <v>30</v>
      </c>
      <c r="AT201" s="290" t="s">
        <v>8</v>
      </c>
      <c r="AU201" s="320" t="s">
        <v>17</v>
      </c>
      <c r="AV201" s="322" t="s">
        <v>32</v>
      </c>
      <c r="AW201" s="323"/>
      <c r="AX201" s="324" t="s">
        <v>58</v>
      </c>
      <c r="AY201" s="325"/>
      <c r="AZ201" s="325"/>
      <c r="BA201" s="325"/>
      <c r="BB201" s="325"/>
      <c r="BC201" s="325"/>
      <c r="BD201" s="326"/>
      <c r="BE201" s="347" t="s">
        <v>46</v>
      </c>
      <c r="BF201" s="351" t="s">
        <v>7</v>
      </c>
      <c r="BG201" s="382" t="s">
        <v>30</v>
      </c>
    </row>
    <row r="202" spans="2:59" ht="21" customHeight="1" thickBot="1" x14ac:dyDescent="0.25">
      <c r="B202" s="117"/>
      <c r="C202" s="117"/>
      <c r="D202" s="186"/>
      <c r="E202" s="186"/>
      <c r="F202" s="186"/>
      <c r="G202" s="186"/>
      <c r="H202" s="186"/>
      <c r="I202" s="186"/>
      <c r="J202" s="186"/>
      <c r="K202" s="186"/>
      <c r="L202" s="186"/>
      <c r="M202" s="144"/>
      <c r="N202" s="144"/>
      <c r="O202" s="144"/>
      <c r="P202" s="144"/>
      <c r="Q202" s="291"/>
      <c r="R202" s="395"/>
      <c r="S202" s="46" t="s">
        <v>9</v>
      </c>
      <c r="T202" s="47">
        <v>0</v>
      </c>
      <c r="U202" s="13">
        <v>1</v>
      </c>
      <c r="V202" s="11">
        <v>1.5</v>
      </c>
      <c r="W202" s="11">
        <v>2</v>
      </c>
      <c r="X202" s="12">
        <v>2.5</v>
      </c>
      <c r="Y202" s="13">
        <v>3</v>
      </c>
      <c r="Z202" s="11">
        <v>3.5</v>
      </c>
      <c r="AA202" s="12">
        <v>4</v>
      </c>
      <c r="AB202" s="348"/>
      <c r="AC202" s="352"/>
      <c r="AD202" s="383"/>
      <c r="AE202" s="291"/>
      <c r="AF202" s="321"/>
      <c r="AG202" s="46" t="s">
        <v>9</v>
      </c>
      <c r="AH202" s="47">
        <v>0</v>
      </c>
      <c r="AI202" s="13">
        <v>1</v>
      </c>
      <c r="AJ202" s="11">
        <v>1.5</v>
      </c>
      <c r="AK202" s="11">
        <v>2</v>
      </c>
      <c r="AL202" s="12">
        <v>2.5</v>
      </c>
      <c r="AM202" s="13">
        <v>3</v>
      </c>
      <c r="AN202" s="11">
        <v>3.5</v>
      </c>
      <c r="AO202" s="12">
        <v>4</v>
      </c>
      <c r="AP202" s="348"/>
      <c r="AQ202" s="352"/>
      <c r="AR202" s="383"/>
      <c r="AT202" s="291"/>
      <c r="AU202" s="321"/>
      <c r="AV202" s="46" t="s">
        <v>9</v>
      </c>
      <c r="AW202" s="47">
        <v>0</v>
      </c>
      <c r="AX202" s="13">
        <v>1</v>
      </c>
      <c r="AY202" s="11">
        <v>1.5</v>
      </c>
      <c r="AZ202" s="11">
        <v>2</v>
      </c>
      <c r="BA202" s="12">
        <v>2.5</v>
      </c>
      <c r="BB202" s="13">
        <v>3</v>
      </c>
      <c r="BC202" s="11">
        <v>3.5</v>
      </c>
      <c r="BD202" s="12">
        <v>4</v>
      </c>
      <c r="BE202" s="348"/>
      <c r="BF202" s="352"/>
      <c r="BG202" s="383"/>
    </row>
    <row r="203" spans="2:59" ht="21" customHeight="1" x14ac:dyDescent="0.2">
      <c r="B203" s="117"/>
      <c r="C203" s="117"/>
      <c r="D203" s="186"/>
      <c r="E203" s="186"/>
      <c r="F203" s="186"/>
      <c r="G203" s="186"/>
      <c r="H203" s="186"/>
      <c r="I203" s="186"/>
      <c r="J203" s="186"/>
      <c r="K203" s="186"/>
      <c r="L203" s="186"/>
      <c r="M203" s="144"/>
      <c r="N203" s="144"/>
      <c r="O203" s="144"/>
      <c r="P203" s="144"/>
      <c r="Q203" s="270" t="s">
        <v>19</v>
      </c>
      <c r="R203" s="64" t="s">
        <v>12</v>
      </c>
      <c r="S203" s="14">
        <f t="shared" ref="S203:AA203" si="253">S8</f>
        <v>12</v>
      </c>
      <c r="T203" s="15">
        <f t="shared" si="253"/>
        <v>6</v>
      </c>
      <c r="U203" s="14">
        <f t="shared" si="253"/>
        <v>12</v>
      </c>
      <c r="V203" s="17">
        <f t="shared" si="253"/>
        <v>13</v>
      </c>
      <c r="W203" s="17">
        <f t="shared" si="253"/>
        <v>20</v>
      </c>
      <c r="X203" s="15">
        <f t="shared" si="253"/>
        <v>28</v>
      </c>
      <c r="Y203" s="14">
        <f t="shared" si="253"/>
        <v>41</v>
      </c>
      <c r="Z203" s="17">
        <f t="shared" si="253"/>
        <v>101</v>
      </c>
      <c r="AA203" s="15">
        <f t="shared" si="253"/>
        <v>148</v>
      </c>
      <c r="AB203" s="16">
        <f>SUM(S203:AA203)</f>
        <v>381</v>
      </c>
      <c r="AC203" s="41">
        <f>SUM((T202*T203)+(U202*U203)+(V202*V203)+(W202*W203)+(X202*X203)+(Y202*Y203)+(Z202*Z203)+(AA202*AA203))/(T203+U203+V203+W203+X203+Y203+Z203+AA203)</f>
        <v>3.2791327913279131</v>
      </c>
      <c r="AD203" s="72">
        <f>SUM(AC203/4*100)</f>
        <v>81.978319783197833</v>
      </c>
      <c r="AE203" s="270" t="s">
        <v>19</v>
      </c>
      <c r="AF203" s="59" t="s">
        <v>12</v>
      </c>
      <c r="AG203" s="14">
        <f t="shared" ref="AG203:AO203" si="254">AG8</f>
        <v>119</v>
      </c>
      <c r="AH203" s="15">
        <f t="shared" si="254"/>
        <v>0</v>
      </c>
      <c r="AI203" s="14">
        <f t="shared" si="254"/>
        <v>24</v>
      </c>
      <c r="AJ203" s="17">
        <f t="shared" si="254"/>
        <v>7</v>
      </c>
      <c r="AK203" s="17">
        <f t="shared" si="254"/>
        <v>16</v>
      </c>
      <c r="AL203" s="15">
        <f t="shared" si="254"/>
        <v>23</v>
      </c>
      <c r="AM203" s="14">
        <f t="shared" si="254"/>
        <v>25</v>
      </c>
      <c r="AN203" s="17">
        <f t="shared" si="254"/>
        <v>22</v>
      </c>
      <c r="AO203" s="15">
        <f t="shared" si="254"/>
        <v>115</v>
      </c>
      <c r="AP203" s="16">
        <f>SUM(AG203:AO203)</f>
        <v>351</v>
      </c>
      <c r="AQ203" s="41">
        <f>SUM((AH202*AH203)+(AI202*AI203)+(AJ202*AJ203)+(AK202*AK203)+(AL202*AL203)+(AM202*AM203)+(AN202*AN203)+(AO202*AO203))/(AH203+AI203+AJ203+AK203+AL203+AM203+AN203+AO203)</f>
        <v>3.1724137931034484</v>
      </c>
      <c r="AR203" s="72">
        <f>SUM(AQ203/4*100)</f>
        <v>79.310344827586206</v>
      </c>
      <c r="AT203" s="270" t="s">
        <v>19</v>
      </c>
      <c r="AU203" s="59" t="s">
        <v>12</v>
      </c>
      <c r="AV203" s="14">
        <f t="shared" ref="AV203:BD205" si="255">SUM(S203+AG203)</f>
        <v>131</v>
      </c>
      <c r="AW203" s="15">
        <f t="shared" si="255"/>
        <v>6</v>
      </c>
      <c r="AX203" s="14">
        <f t="shared" si="255"/>
        <v>36</v>
      </c>
      <c r="AY203" s="17">
        <f t="shared" si="255"/>
        <v>20</v>
      </c>
      <c r="AZ203" s="17">
        <f t="shared" si="255"/>
        <v>36</v>
      </c>
      <c r="BA203" s="15">
        <f t="shared" si="255"/>
        <v>51</v>
      </c>
      <c r="BB203" s="14">
        <f t="shared" si="255"/>
        <v>66</v>
      </c>
      <c r="BC203" s="17">
        <f t="shared" si="255"/>
        <v>123</v>
      </c>
      <c r="BD203" s="15">
        <f t="shared" si="255"/>
        <v>263</v>
      </c>
      <c r="BE203" s="16">
        <f>SUM(AV203:BD203)</f>
        <v>732</v>
      </c>
      <c r="BF203" s="41">
        <f>SUM((AW202*AW203)+(AX202*AX203)+(AY202*AY203)+(AZ202*AZ203)+(BA202*BA203)+(BB202*BB203)+(BC202*BC203)+(BD202*BD203))/(AW203+AX203+AY203+AZ203+BA203+BB203+BC203+BD203)</f>
        <v>3.2379367720465888</v>
      </c>
      <c r="BG203" s="72">
        <f>SUM(BF203/4*100)</f>
        <v>80.948419301164719</v>
      </c>
    </row>
    <row r="204" spans="2:59" ht="21.75" customHeight="1" x14ac:dyDescent="0.2">
      <c r="B204" s="117"/>
      <c r="C204" s="117"/>
      <c r="D204" s="186"/>
      <c r="E204" s="186"/>
      <c r="F204" s="186"/>
      <c r="G204" s="186"/>
      <c r="H204" s="186"/>
      <c r="I204" s="186"/>
      <c r="J204" s="186"/>
      <c r="K204" s="186"/>
      <c r="L204" s="186"/>
      <c r="M204" s="144"/>
      <c r="N204" s="144"/>
      <c r="O204" s="144"/>
      <c r="P204" s="144"/>
      <c r="Q204" s="270"/>
      <c r="R204" s="65" t="s">
        <v>13</v>
      </c>
      <c r="S204" s="18">
        <f t="shared" ref="S204:AA204" si="256">S30</f>
        <v>7</v>
      </c>
      <c r="T204" s="19">
        <f t="shared" si="256"/>
        <v>12</v>
      </c>
      <c r="U204" s="18">
        <f t="shared" si="256"/>
        <v>3</v>
      </c>
      <c r="V204" s="37">
        <f t="shared" si="256"/>
        <v>3</v>
      </c>
      <c r="W204" s="37">
        <f t="shared" si="256"/>
        <v>17</v>
      </c>
      <c r="X204" s="19">
        <f t="shared" si="256"/>
        <v>34</v>
      </c>
      <c r="Y204" s="18">
        <f t="shared" si="256"/>
        <v>87</v>
      </c>
      <c r="Z204" s="37">
        <f t="shared" si="256"/>
        <v>50</v>
      </c>
      <c r="AA204" s="19">
        <f t="shared" si="256"/>
        <v>198</v>
      </c>
      <c r="AB204" s="45">
        <f>SUM(S204:AA204)</f>
        <v>411</v>
      </c>
      <c r="AC204" s="42">
        <f>SUM((T202*T204)+(U202*U204)+(V202*V204)+(W202*W204)+(X202*X204)+(Y202*Y204)+(Z202*Z204)+(AA202*AA204))/(T204+U204+V204+W204+X204+Y204+Z204+AA204)</f>
        <v>3.3527227722772279</v>
      </c>
      <c r="AD204" s="67">
        <f>SUM(AC204/4*100)</f>
        <v>83.818069306930695</v>
      </c>
      <c r="AE204" s="270"/>
      <c r="AF204" s="60" t="s">
        <v>13</v>
      </c>
      <c r="AG204" s="18">
        <f t="shared" ref="AG204:AO204" si="257">AG30</f>
        <v>2</v>
      </c>
      <c r="AH204" s="19">
        <f t="shared" si="257"/>
        <v>0</v>
      </c>
      <c r="AI204" s="18">
        <f t="shared" si="257"/>
        <v>0</v>
      </c>
      <c r="AJ204" s="37">
        <f t="shared" si="257"/>
        <v>0</v>
      </c>
      <c r="AK204" s="37">
        <f t="shared" si="257"/>
        <v>7</v>
      </c>
      <c r="AL204" s="19">
        <f t="shared" si="257"/>
        <v>33</v>
      </c>
      <c r="AM204" s="18">
        <f t="shared" si="257"/>
        <v>72</v>
      </c>
      <c r="AN204" s="37">
        <f t="shared" si="257"/>
        <v>52</v>
      </c>
      <c r="AO204" s="19">
        <f t="shared" si="257"/>
        <v>227</v>
      </c>
      <c r="AP204" s="45">
        <f>SUM(AG204:AO204)</f>
        <v>393</v>
      </c>
      <c r="AQ204" s="42">
        <f>SUM((AH202*AH204)+(AI202*AI204)+(AJ202*AJ204)+(AK202*AK204)+(AL202*AL204)+(AM202*AM204)+(AN202*AN204)+(AO202*AO204))/(AH204+AI204+AJ204+AK204+AL204+AM204+AN204+AO204)</f>
        <v>3.5869565217391304</v>
      </c>
      <c r="AR204" s="67">
        <f>SUM(AQ204/4*100)</f>
        <v>89.673913043478265</v>
      </c>
      <c r="AT204" s="270"/>
      <c r="AU204" s="60" t="s">
        <v>13</v>
      </c>
      <c r="AV204" s="18">
        <f t="shared" si="255"/>
        <v>9</v>
      </c>
      <c r="AW204" s="19">
        <f t="shared" si="255"/>
        <v>12</v>
      </c>
      <c r="AX204" s="18">
        <f t="shared" si="255"/>
        <v>3</v>
      </c>
      <c r="AY204" s="37">
        <f t="shared" si="255"/>
        <v>3</v>
      </c>
      <c r="AZ204" s="37">
        <f t="shared" si="255"/>
        <v>24</v>
      </c>
      <c r="BA204" s="19">
        <f t="shared" si="255"/>
        <v>67</v>
      </c>
      <c r="BB204" s="18">
        <f t="shared" si="255"/>
        <v>159</v>
      </c>
      <c r="BC204" s="37">
        <f t="shared" si="255"/>
        <v>102</v>
      </c>
      <c r="BD204" s="19">
        <f t="shared" si="255"/>
        <v>425</v>
      </c>
      <c r="BE204" s="45">
        <f>SUM(AV204:BD204)</f>
        <v>804</v>
      </c>
      <c r="BF204" s="42">
        <f>SUM((AW202*AW204)+(AX202*AX204)+(AY202*AY204)+(AZ202*AZ204)+(BA202*BA204)+(BB202*BB204)+(BC202*BC204)+(BD202*BD204))/(AW204+AX204+AY204+AZ204+BA204+BB204+BC204+BD204)</f>
        <v>3.4679245283018867</v>
      </c>
      <c r="BG204" s="67">
        <f t="shared" ref="BG204:BG212" si="258">SUM(BF204/4*100)</f>
        <v>86.698113207547166</v>
      </c>
    </row>
    <row r="205" spans="2:59" ht="21.75" customHeight="1" thickBot="1" x14ac:dyDescent="0.25">
      <c r="B205" s="117"/>
      <c r="C205" s="117"/>
      <c r="D205" s="186"/>
      <c r="E205" s="186"/>
      <c r="F205" s="186"/>
      <c r="G205" s="186"/>
      <c r="H205" s="186"/>
      <c r="I205" s="186"/>
      <c r="J205" s="186"/>
      <c r="K205" s="186"/>
      <c r="L205" s="186"/>
      <c r="M205" s="144"/>
      <c r="N205" s="144"/>
      <c r="O205" s="144"/>
      <c r="P205" s="144"/>
      <c r="Q205" s="270"/>
      <c r="R205" s="107" t="s">
        <v>0</v>
      </c>
      <c r="S205" s="24">
        <f t="shared" ref="S205:AA205" si="259">S52</f>
        <v>0</v>
      </c>
      <c r="T205" s="25">
        <f t="shared" si="259"/>
        <v>0</v>
      </c>
      <c r="U205" s="24">
        <f t="shared" si="259"/>
        <v>0</v>
      </c>
      <c r="V205" s="26">
        <f t="shared" si="259"/>
        <v>2</v>
      </c>
      <c r="W205" s="26">
        <f t="shared" si="259"/>
        <v>15</v>
      </c>
      <c r="X205" s="25">
        <f t="shared" si="259"/>
        <v>36</v>
      </c>
      <c r="Y205" s="24">
        <f t="shared" si="259"/>
        <v>20</v>
      </c>
      <c r="Z205" s="26">
        <f t="shared" si="259"/>
        <v>50</v>
      </c>
      <c r="AA205" s="25">
        <f t="shared" si="259"/>
        <v>186</v>
      </c>
      <c r="AB205" s="27">
        <f>SUM(S205:AA205)</f>
        <v>309</v>
      </c>
      <c r="AC205" s="42">
        <f>SUM((T202*T205)+(U202*U205)+(V202*V205)+(W202*W205)+(X202*X205)+(Y202*Y205)+(Z202*Z205)+(AA202*AA205))/(T205+U205+V205+W205+X205+Y205+Z205+AA205)</f>
        <v>3.5663430420711975</v>
      </c>
      <c r="AD205" s="71">
        <f>SUM(AC205/4*100)</f>
        <v>89.158576051779932</v>
      </c>
      <c r="AE205" s="270"/>
      <c r="AF205" s="61" t="s">
        <v>0</v>
      </c>
      <c r="AG205" s="24">
        <f t="shared" ref="AG205:AO205" si="260">AG52</f>
        <v>53</v>
      </c>
      <c r="AH205" s="25">
        <f t="shared" si="260"/>
        <v>0</v>
      </c>
      <c r="AI205" s="24">
        <f t="shared" si="260"/>
        <v>34</v>
      </c>
      <c r="AJ205" s="26">
        <f t="shared" si="260"/>
        <v>0</v>
      </c>
      <c r="AK205" s="26">
        <f t="shared" si="260"/>
        <v>0</v>
      </c>
      <c r="AL205" s="25">
        <f t="shared" si="260"/>
        <v>5</v>
      </c>
      <c r="AM205" s="24">
        <f t="shared" si="260"/>
        <v>19</v>
      </c>
      <c r="AN205" s="26">
        <f t="shared" si="260"/>
        <v>34</v>
      </c>
      <c r="AO205" s="25">
        <f t="shared" si="260"/>
        <v>155</v>
      </c>
      <c r="AP205" s="27">
        <f>SUM(AG205:AO205)</f>
        <v>300</v>
      </c>
      <c r="AQ205" s="42">
        <f>SUM((AH202*AH205)+(AI202*AI205)+(AJ202*AJ205)+(AK202*AK205)+(AL202*AL205)+(AM202*AM205)+(AN202*AN205)+(AO202*AO205))/(AH205+AI205+AJ205+AK205+AL205+AM205+AN205+AO205)</f>
        <v>3.4109311740890687</v>
      </c>
      <c r="AR205" s="71">
        <f>SUM(AQ205/4*100)</f>
        <v>85.273279352226723</v>
      </c>
      <c r="AT205" s="270"/>
      <c r="AU205" s="61" t="s">
        <v>0</v>
      </c>
      <c r="AV205" s="24">
        <f t="shared" si="255"/>
        <v>53</v>
      </c>
      <c r="AW205" s="25">
        <f t="shared" si="255"/>
        <v>0</v>
      </c>
      <c r="AX205" s="24">
        <f t="shared" si="255"/>
        <v>34</v>
      </c>
      <c r="AY205" s="26">
        <f t="shared" si="255"/>
        <v>2</v>
      </c>
      <c r="AZ205" s="26">
        <f t="shared" si="255"/>
        <v>15</v>
      </c>
      <c r="BA205" s="25">
        <f t="shared" si="255"/>
        <v>41</v>
      </c>
      <c r="BB205" s="24">
        <f t="shared" si="255"/>
        <v>39</v>
      </c>
      <c r="BC205" s="26">
        <f t="shared" si="255"/>
        <v>84</v>
      </c>
      <c r="BD205" s="25">
        <f t="shared" si="255"/>
        <v>341</v>
      </c>
      <c r="BE205" s="27">
        <f>SUM(AV205:BD205)</f>
        <v>609</v>
      </c>
      <c r="BF205" s="42">
        <f>SUM((AW202*AW205)+(AX202*AX205)+(AY202*AY205)+(AZ202*AZ205)+(BA202*BA205)+(BB202*BB205)+(BC202*BC205)+(BD202*BD205))/(AW205+AX205+AY205+AZ205+BA205+BB205+BC205+BD205)</f>
        <v>3.4973021582733814</v>
      </c>
      <c r="BG205" s="71">
        <f t="shared" si="258"/>
        <v>87.432553956834539</v>
      </c>
    </row>
    <row r="206" spans="2:59" ht="21.75" customHeight="1" x14ac:dyDescent="0.2">
      <c r="B206" s="117"/>
      <c r="C206" s="117"/>
      <c r="D206" s="186"/>
      <c r="E206" s="186"/>
      <c r="F206" s="186"/>
      <c r="G206" s="186"/>
      <c r="H206" s="186"/>
      <c r="I206" s="186"/>
      <c r="J206" s="186"/>
      <c r="K206" s="186"/>
      <c r="L206" s="186"/>
      <c r="M206" s="144"/>
      <c r="N206" s="144"/>
      <c r="O206" s="144"/>
      <c r="P206" s="144"/>
      <c r="Q206" s="270"/>
      <c r="R206" s="403" t="s">
        <v>6</v>
      </c>
      <c r="S206" s="24">
        <f>SUM(S203:S205)</f>
        <v>19</v>
      </c>
      <c r="T206" s="25">
        <f t="shared" ref="T206:AB206" si="261">SUM(T203:T205)</f>
        <v>18</v>
      </c>
      <c r="U206" s="24">
        <f t="shared" si="261"/>
        <v>15</v>
      </c>
      <c r="V206" s="26">
        <f t="shared" si="261"/>
        <v>18</v>
      </c>
      <c r="W206" s="26">
        <f t="shared" si="261"/>
        <v>52</v>
      </c>
      <c r="X206" s="25">
        <f t="shared" si="261"/>
        <v>98</v>
      </c>
      <c r="Y206" s="24">
        <f t="shared" si="261"/>
        <v>148</v>
      </c>
      <c r="Z206" s="26">
        <f t="shared" si="261"/>
        <v>201</v>
      </c>
      <c r="AA206" s="25">
        <f t="shared" si="261"/>
        <v>532</v>
      </c>
      <c r="AB206" s="357">
        <f t="shared" si="261"/>
        <v>1101</v>
      </c>
      <c r="AC206" s="287">
        <f>SUM((T202*T206)+(U202*U206)+(V202*V206)+(W202*W206)+(X202*X206)+(Y202*Y206)+(Z202*Z206)+(AA202*AA206))/(T206+U206+V206+W206+X206+Y206+Z206+AA206)</f>
        <v>3.3886321626617377</v>
      </c>
      <c r="AD206" s="384">
        <f>SUM(AC206/4*100)</f>
        <v>84.715804066543441</v>
      </c>
      <c r="AE206" s="270"/>
      <c r="AF206" s="366" t="s">
        <v>6</v>
      </c>
      <c r="AG206" s="24">
        <f>SUM(AG203:AG205)</f>
        <v>174</v>
      </c>
      <c r="AH206" s="25">
        <f t="shared" ref="AH206:AP206" si="262">SUM(AH203:AH205)</f>
        <v>0</v>
      </c>
      <c r="AI206" s="24">
        <f t="shared" si="262"/>
        <v>58</v>
      </c>
      <c r="AJ206" s="26">
        <f t="shared" si="262"/>
        <v>7</v>
      </c>
      <c r="AK206" s="26">
        <f t="shared" si="262"/>
        <v>23</v>
      </c>
      <c r="AL206" s="25">
        <f t="shared" si="262"/>
        <v>61</v>
      </c>
      <c r="AM206" s="24">
        <f t="shared" si="262"/>
        <v>116</v>
      </c>
      <c r="AN206" s="26">
        <f t="shared" si="262"/>
        <v>108</v>
      </c>
      <c r="AO206" s="25">
        <f t="shared" si="262"/>
        <v>497</v>
      </c>
      <c r="AP206" s="357">
        <f t="shared" si="262"/>
        <v>1044</v>
      </c>
      <c r="AQ206" s="287">
        <f>SUM((AH202*AH206)+(AI202*AI206)+(AJ202*AJ206)+(AK202*AK206)+(AL202*AL206)+(AM202*AM206)+(AN202*AN206)+(AO202*AO206))/(AH206+AI206+AJ206+AK206+AL206+AM206+AN206+AO206)</f>
        <v>3.4264367816091954</v>
      </c>
      <c r="AR206" s="384">
        <f>SUM(AQ206/4*100)</f>
        <v>85.660919540229884</v>
      </c>
      <c r="AT206" s="270"/>
      <c r="AU206" s="366" t="s">
        <v>6</v>
      </c>
      <c r="AV206" s="24">
        <f t="shared" ref="AV206:BE206" si="263">SUM(AV203:AV205)</f>
        <v>193</v>
      </c>
      <c r="AW206" s="25">
        <f t="shared" si="263"/>
        <v>18</v>
      </c>
      <c r="AX206" s="24">
        <f t="shared" si="263"/>
        <v>73</v>
      </c>
      <c r="AY206" s="26">
        <f t="shared" si="263"/>
        <v>25</v>
      </c>
      <c r="AZ206" s="26">
        <f t="shared" si="263"/>
        <v>75</v>
      </c>
      <c r="BA206" s="25">
        <f t="shared" si="263"/>
        <v>159</v>
      </c>
      <c r="BB206" s="24">
        <f t="shared" si="263"/>
        <v>264</v>
      </c>
      <c r="BC206" s="26">
        <f t="shared" si="263"/>
        <v>309</v>
      </c>
      <c r="BD206" s="25">
        <f t="shared" si="263"/>
        <v>1029</v>
      </c>
      <c r="BE206" s="357">
        <f t="shared" si="263"/>
        <v>2145</v>
      </c>
      <c r="BF206" s="287">
        <f>SUM((AW202*AW206)+(AX202*AX206)+(AY202*AY206)+(AZ202*AZ206)+(BA202*BA206)+(BB202*BB206)+(BC202*BC206)+(BD202*BD206))/(AW206+AX206+AY206+AZ206+BA206+BB206+BC206+BD206)</f>
        <v>3.4054815573770494</v>
      </c>
      <c r="BG206" s="384">
        <f>SUM(BF206/4*100)</f>
        <v>85.137038934426229</v>
      </c>
    </row>
    <row r="207" spans="2:59" ht="21.75" customHeight="1" x14ac:dyDescent="0.2">
      <c r="B207" s="117"/>
      <c r="C207" s="117"/>
      <c r="D207" s="186"/>
      <c r="E207" s="186"/>
      <c r="F207" s="186"/>
      <c r="G207" s="186"/>
      <c r="H207" s="186"/>
      <c r="I207" s="186"/>
      <c r="J207" s="186"/>
      <c r="K207" s="186"/>
      <c r="L207" s="186"/>
      <c r="M207" s="144"/>
      <c r="N207" s="144"/>
      <c r="O207" s="144"/>
      <c r="P207" s="144"/>
      <c r="Q207" s="270"/>
      <c r="R207" s="404"/>
      <c r="S207" s="277">
        <f>SUM(S206+T206)</f>
        <v>37</v>
      </c>
      <c r="T207" s="279"/>
      <c r="U207" s="277">
        <f>SUM(U206+V206+W206+X206)</f>
        <v>183</v>
      </c>
      <c r="V207" s="278"/>
      <c r="W207" s="278"/>
      <c r="X207" s="279"/>
      <c r="Y207" s="277">
        <f>SUM(Y206+Z206+AA206)</f>
        <v>881</v>
      </c>
      <c r="Z207" s="278"/>
      <c r="AA207" s="279"/>
      <c r="AB207" s="358"/>
      <c r="AC207" s="287"/>
      <c r="AD207" s="384"/>
      <c r="AE207" s="270"/>
      <c r="AF207" s="367"/>
      <c r="AG207" s="277">
        <f>SUM(AG206+AH206)</f>
        <v>174</v>
      </c>
      <c r="AH207" s="279"/>
      <c r="AI207" s="277">
        <f>SUM(AI206+AJ206+AK206+AL206)</f>
        <v>149</v>
      </c>
      <c r="AJ207" s="278"/>
      <c r="AK207" s="278"/>
      <c r="AL207" s="279"/>
      <c r="AM207" s="277">
        <f>SUM(AM206+AN206+AO206)</f>
        <v>721</v>
      </c>
      <c r="AN207" s="278"/>
      <c r="AO207" s="279"/>
      <c r="AP207" s="358"/>
      <c r="AQ207" s="287"/>
      <c r="AR207" s="384"/>
      <c r="AT207" s="270"/>
      <c r="AU207" s="367"/>
      <c r="AV207" s="277">
        <f>SUM(AV206+AW206)</f>
        <v>211</v>
      </c>
      <c r="AW207" s="279"/>
      <c r="AX207" s="277">
        <f>SUM(AX206+AY206+AZ206+BA206)</f>
        <v>332</v>
      </c>
      <c r="AY207" s="278"/>
      <c r="AZ207" s="278"/>
      <c r="BA207" s="279"/>
      <c r="BB207" s="277">
        <f>SUM(BB206+BC206+BD206)</f>
        <v>1602</v>
      </c>
      <c r="BC207" s="278"/>
      <c r="BD207" s="279"/>
      <c r="BE207" s="358"/>
      <c r="BF207" s="287"/>
      <c r="BG207" s="384"/>
    </row>
    <row r="208" spans="2:59" ht="21.75" customHeight="1" x14ac:dyDescent="0.2">
      <c r="B208" s="117"/>
      <c r="C208" s="117"/>
      <c r="D208" s="186"/>
      <c r="E208" s="186"/>
      <c r="F208" s="186"/>
      <c r="G208" s="186"/>
      <c r="H208" s="186"/>
      <c r="I208" s="186"/>
      <c r="J208" s="186"/>
      <c r="K208" s="186"/>
      <c r="L208" s="186"/>
      <c r="M208" s="144"/>
      <c r="N208" s="144"/>
      <c r="O208" s="144"/>
      <c r="P208" s="144"/>
      <c r="Q208" s="270"/>
      <c r="R208" s="107" t="s">
        <v>7</v>
      </c>
      <c r="S208" s="48">
        <f>SUM(S206/((AB206)-(S206)))</f>
        <v>1.756007393715342E-2</v>
      </c>
      <c r="T208" s="49">
        <f>SUM(T206/((AB206)-(S206)))</f>
        <v>1.6635859519408502E-2</v>
      </c>
      <c r="U208" s="48">
        <f>SUM(U206/((AB206)-(S206)))</f>
        <v>1.3863216266173753E-2</v>
      </c>
      <c r="V208" s="38">
        <f>SUM(V206/((AB206)-(S206)))</f>
        <v>1.6635859519408502E-2</v>
      </c>
      <c r="W208" s="38">
        <f>SUM(W206/((AB206)-(S206)))</f>
        <v>4.8059149722735672E-2</v>
      </c>
      <c r="X208" s="49">
        <f>SUM(X206/((AB206)-(S206)))</f>
        <v>9.0573012939001843E-2</v>
      </c>
      <c r="Y208" s="48">
        <f>SUM(Y206/((AB206)-(S206)))</f>
        <v>0.1367837338262477</v>
      </c>
      <c r="Z208" s="38">
        <f>SUM(Z206/((AB206)-(S206)))</f>
        <v>0.18576709796672827</v>
      </c>
      <c r="AA208" s="49">
        <f>SUM(AA206/((AB206)-(S206)))</f>
        <v>0.49168207024029575</v>
      </c>
      <c r="AB208" s="282">
        <f>SUM(T209+U209+Y209)</f>
        <v>1</v>
      </c>
      <c r="AC208" s="287" t="e">
        <f>SUM((#REF!*T208)+(#REF!*U208)+(#REF!*V208)+(#REF!*W208)+(#REF!*X208)+(#REF!*Y208)+(#REF!*Z208)+(#REF!*AA208))/(T208+U208+V208+W208+X208+Y208+Z208+AA208)</f>
        <v>#REF!</v>
      </c>
      <c r="AD208" s="384"/>
      <c r="AE208" s="270"/>
      <c r="AF208" s="61" t="s">
        <v>7</v>
      </c>
      <c r="AG208" s="48">
        <f>SUM(AG206/((AP206)-(AG206)))</f>
        <v>0.2</v>
      </c>
      <c r="AH208" s="49">
        <f>SUM(AH206/((AP206)-(AG206)))</f>
        <v>0</v>
      </c>
      <c r="AI208" s="48">
        <f>SUM(AI206/((AP206)-(AG206)))</f>
        <v>6.6666666666666666E-2</v>
      </c>
      <c r="AJ208" s="38">
        <f>SUM(AJ206/((AP206)-(AG206)))</f>
        <v>8.0459770114942528E-3</v>
      </c>
      <c r="AK208" s="38">
        <f>SUM(AK206/((AP206)-(AG206)))</f>
        <v>2.6436781609195402E-2</v>
      </c>
      <c r="AL208" s="49">
        <f>SUM(AL206/((AP206)-(AG206)))</f>
        <v>7.0114942528735638E-2</v>
      </c>
      <c r="AM208" s="48">
        <f>SUM(AM206/((AP206)-(AG206)))</f>
        <v>0.13333333333333333</v>
      </c>
      <c r="AN208" s="38">
        <f>SUM(AN206/((AP206)-(AG206)))</f>
        <v>0.12413793103448276</v>
      </c>
      <c r="AO208" s="49">
        <f>SUM(AO206/((AP206)-(AG206)))</f>
        <v>0.57126436781609191</v>
      </c>
      <c r="AP208" s="282">
        <f>SUM(AH209+AI209+AM209)</f>
        <v>1</v>
      </c>
      <c r="AQ208" s="287" t="e">
        <f>SUM((#REF!*AH208)+(#REF!*AI208)+(#REF!*AJ208)+(#REF!*AK208)+(#REF!*AL208)+(#REF!*AM208)+(#REF!*AN208)+(#REF!*AO208))/(AH208+AI208+AJ208+AK208+AL208+AM208+AN208+AO208)</f>
        <v>#REF!</v>
      </c>
      <c r="AR208" s="384"/>
      <c r="AT208" s="270"/>
      <c r="AU208" s="61" t="s">
        <v>7</v>
      </c>
      <c r="AV208" s="48">
        <f>SUM(AV206/((BE206)-(AV206)))</f>
        <v>9.8872950819672137E-2</v>
      </c>
      <c r="AW208" s="49">
        <f>SUM(AW206/((BE206)-(AV206)))</f>
        <v>9.2213114754098359E-3</v>
      </c>
      <c r="AX208" s="48">
        <f>SUM(AX206/((BE206)-(AV206)))</f>
        <v>3.7397540983606557E-2</v>
      </c>
      <c r="AY208" s="38">
        <f>SUM(AY206/((BE206)-(AV206)))</f>
        <v>1.2807377049180328E-2</v>
      </c>
      <c r="AZ208" s="38">
        <f>SUM(AZ206/((BE206)-(AV206)))</f>
        <v>3.8422131147540985E-2</v>
      </c>
      <c r="BA208" s="49">
        <f>SUM(BA206/((BE206)-(AV206)))</f>
        <v>8.1454918032786885E-2</v>
      </c>
      <c r="BB208" s="48">
        <f>SUM(BB206/((BE206)-(AV206)))</f>
        <v>0.13524590163934427</v>
      </c>
      <c r="BC208" s="38">
        <f>SUM(BC206/((BE206)-(AV206)))</f>
        <v>0.15829918032786885</v>
      </c>
      <c r="BD208" s="49">
        <f>SUM(BD206/((BE206)-(AV206)))</f>
        <v>0.52715163934426235</v>
      </c>
      <c r="BE208" s="282">
        <f>SUM(AW209+AX209+BB209)</f>
        <v>1</v>
      </c>
      <c r="BF208" s="287" t="e">
        <f>SUM((#REF!*AW208)+(#REF!*AX208)+(#REF!*AY208)+(#REF!*AZ208)+(#REF!*BA208)+(#REF!*BB208)+(#REF!*BC208)+(#REF!*BD208))/(AW208+AX208+AY208+AZ208+BA208+BB208+BC208+BD208)</f>
        <v>#REF!</v>
      </c>
      <c r="BG208" s="384"/>
    </row>
    <row r="209" spans="2:59" ht="21.75" customHeight="1" thickBot="1" x14ac:dyDescent="0.25">
      <c r="B209" s="117"/>
      <c r="C209" s="117"/>
      <c r="D209" s="186"/>
      <c r="E209" s="186"/>
      <c r="F209" s="186"/>
      <c r="G209" s="186"/>
      <c r="H209" s="186"/>
      <c r="I209" s="186"/>
      <c r="J209" s="186"/>
      <c r="K209" s="186"/>
      <c r="L209" s="186"/>
      <c r="M209" s="144"/>
      <c r="N209" s="144"/>
      <c r="O209" s="144"/>
      <c r="P209" s="144"/>
      <c r="Q209" s="270"/>
      <c r="R209" s="124" t="s">
        <v>10</v>
      </c>
      <c r="S209" s="151">
        <f>SUM(S208)</f>
        <v>1.756007393715342E-2</v>
      </c>
      <c r="T209" s="153">
        <f>SUM(T208)</f>
        <v>1.6635859519408502E-2</v>
      </c>
      <c r="U209" s="284">
        <f>SUM(U208:X208)</f>
        <v>0.16913123844731975</v>
      </c>
      <c r="V209" s="285"/>
      <c r="W209" s="285"/>
      <c r="X209" s="286"/>
      <c r="Y209" s="284">
        <f>SUM(Y208:AA208)</f>
        <v>0.8142329020332717</v>
      </c>
      <c r="Z209" s="285"/>
      <c r="AA209" s="286"/>
      <c r="AB209" s="283"/>
      <c r="AC209" s="288" t="e">
        <f>SUM((#REF!*T209)+(#REF!*U209)+(#REF!*V209)+(#REF!*W209)+(#REF!*X209)+(#REF!*Y209)+(#REF!*Z209)+(#REF!*AA209))/(T209+U209+V209+W209+X209+Y209+Z209+AA209)</f>
        <v>#REF!</v>
      </c>
      <c r="AD209" s="384"/>
      <c r="AE209" s="270"/>
      <c r="AF209" s="63" t="s">
        <v>10</v>
      </c>
      <c r="AG209" s="151">
        <f>SUM(AG208)</f>
        <v>0.2</v>
      </c>
      <c r="AH209" s="153">
        <f>SUM(AH208)</f>
        <v>0</v>
      </c>
      <c r="AI209" s="284">
        <f>SUM(AI208:AL208)</f>
        <v>0.17126436781609194</v>
      </c>
      <c r="AJ209" s="285"/>
      <c r="AK209" s="285"/>
      <c r="AL209" s="286"/>
      <c r="AM209" s="284">
        <f>SUM(AM208:AO208)</f>
        <v>0.828735632183908</v>
      </c>
      <c r="AN209" s="285"/>
      <c r="AO209" s="286"/>
      <c r="AP209" s="283"/>
      <c r="AQ209" s="288" t="e">
        <f>SUM((#REF!*AH209)+(#REF!*AI209)+(#REF!*AJ209)+(#REF!*AK209)+(#REF!*AL209)+(#REF!*AM209)+(#REF!*AN209)+(#REF!*AO209))/(AH209+AI209+AJ209+AK209+AL209+AM209+AN209+AO209)</f>
        <v>#REF!</v>
      </c>
      <c r="AR209" s="384"/>
      <c r="AT209" s="270"/>
      <c r="AU209" s="63" t="s">
        <v>10</v>
      </c>
      <c r="AV209" s="151">
        <f>SUM(AV208)</f>
        <v>9.8872950819672137E-2</v>
      </c>
      <c r="AW209" s="153">
        <f>SUM(AW208)</f>
        <v>9.2213114754098359E-3</v>
      </c>
      <c r="AX209" s="284">
        <f>SUM(AX208:BA208)</f>
        <v>0.17008196721311475</v>
      </c>
      <c r="AY209" s="285"/>
      <c r="AZ209" s="285"/>
      <c r="BA209" s="286"/>
      <c r="BB209" s="284">
        <f>SUM(BB208:BD208)</f>
        <v>0.82069672131147553</v>
      </c>
      <c r="BC209" s="285"/>
      <c r="BD209" s="286"/>
      <c r="BE209" s="283"/>
      <c r="BF209" s="288" t="e">
        <f>SUM((#REF!*AW209)+(#REF!*AX209)+(#REF!*AY209)+(#REF!*AZ209)+(#REF!*BA209)+(#REF!*BB209)+(#REF!*BC209)+(#REF!*BD209))/(AW209+AX209+AY209+AZ209+BA209+BB209+BC209+BD209)</f>
        <v>#REF!</v>
      </c>
      <c r="BG209" s="384"/>
    </row>
    <row r="210" spans="2:59" ht="21.75" customHeight="1" x14ac:dyDescent="0.2">
      <c r="B210" s="117"/>
      <c r="C210" s="117"/>
      <c r="D210" s="186"/>
      <c r="E210" s="186"/>
      <c r="F210" s="186"/>
      <c r="G210" s="186"/>
      <c r="H210" s="186"/>
      <c r="I210" s="186"/>
      <c r="J210" s="186"/>
      <c r="K210" s="186"/>
      <c r="L210" s="186"/>
      <c r="M210" s="144"/>
      <c r="N210" s="144"/>
      <c r="O210" s="144"/>
      <c r="P210" s="144"/>
      <c r="Q210" s="270"/>
      <c r="R210" s="94" t="s">
        <v>14</v>
      </c>
      <c r="S210" s="20">
        <f t="shared" ref="S210:AA210" si="264">S74</f>
        <v>9</v>
      </c>
      <c r="T210" s="21">
        <f t="shared" si="264"/>
        <v>17</v>
      </c>
      <c r="U210" s="20">
        <f t="shared" si="264"/>
        <v>48</v>
      </c>
      <c r="V210" s="22">
        <f t="shared" si="264"/>
        <v>51</v>
      </c>
      <c r="W210" s="22">
        <f t="shared" si="264"/>
        <v>56</v>
      </c>
      <c r="X210" s="21">
        <f t="shared" si="264"/>
        <v>46</v>
      </c>
      <c r="Y210" s="20">
        <f t="shared" si="264"/>
        <v>45</v>
      </c>
      <c r="Z210" s="22">
        <f t="shared" si="264"/>
        <v>49</v>
      </c>
      <c r="AA210" s="21">
        <f t="shared" si="264"/>
        <v>87</v>
      </c>
      <c r="AB210" s="23">
        <f>SUM(S210:AA210)</f>
        <v>408</v>
      </c>
      <c r="AC210" s="41">
        <f>SUM((T202*T210)+(U202*U210)+(V202*V210)+(W202*W210)+(X202*X210)+(Y202*Y210)+(Z202*Z210)+(AA202*AA210))/(T210+U210+V210+W210+X210+Y210+Z210+AA210)</f>
        <v>2.5213032581453634</v>
      </c>
      <c r="AD210" s="66">
        <f>SUM(AC210/4*100)</f>
        <v>63.032581453634087</v>
      </c>
      <c r="AE210" s="270"/>
      <c r="AF210" s="76" t="s">
        <v>14</v>
      </c>
      <c r="AG210" s="20">
        <f t="shared" ref="AG210:AO210" si="265">AG74</f>
        <v>0</v>
      </c>
      <c r="AH210" s="21">
        <f t="shared" si="265"/>
        <v>41</v>
      </c>
      <c r="AI210" s="20">
        <f t="shared" si="265"/>
        <v>65</v>
      </c>
      <c r="AJ210" s="22">
        <f t="shared" si="265"/>
        <v>17</v>
      </c>
      <c r="AK210" s="22">
        <f t="shared" si="265"/>
        <v>30</v>
      </c>
      <c r="AL210" s="21">
        <f t="shared" si="265"/>
        <v>24</v>
      </c>
      <c r="AM210" s="20">
        <f t="shared" si="265"/>
        <v>49</v>
      </c>
      <c r="AN210" s="22">
        <f t="shared" si="265"/>
        <v>73</v>
      </c>
      <c r="AO210" s="21">
        <f t="shared" si="265"/>
        <v>144</v>
      </c>
      <c r="AP210" s="23">
        <f>SUM(AG210:AO210)</f>
        <v>443</v>
      </c>
      <c r="AQ210" s="41">
        <f>SUM((AH202*AH210)+(AI202*AI210)+(AJ202*AJ210)+(AK202*AK210)+(AL202*AL210)+(AM202*AM210)+(AN202*AN210)+(AO202*AO210))/(AH210+AI210+AJ210+AK210+AL210+AM210+AN210+AO210)</f>
        <v>2.6839729119638824</v>
      </c>
      <c r="AR210" s="66">
        <f>SUM(AQ210/4*100)</f>
        <v>67.099322799097067</v>
      </c>
      <c r="AT210" s="270"/>
      <c r="AU210" s="76" t="s">
        <v>14</v>
      </c>
      <c r="AV210" s="20">
        <f t="shared" ref="AV210:BD212" si="266">SUM(S210+AG210)</f>
        <v>9</v>
      </c>
      <c r="AW210" s="21">
        <f t="shared" si="266"/>
        <v>58</v>
      </c>
      <c r="AX210" s="20">
        <f t="shared" si="266"/>
        <v>113</v>
      </c>
      <c r="AY210" s="22">
        <f t="shared" si="266"/>
        <v>68</v>
      </c>
      <c r="AZ210" s="22">
        <f t="shared" si="266"/>
        <v>86</v>
      </c>
      <c r="BA210" s="21">
        <f t="shared" si="266"/>
        <v>70</v>
      </c>
      <c r="BB210" s="20">
        <f t="shared" si="266"/>
        <v>94</v>
      </c>
      <c r="BC210" s="22">
        <f t="shared" si="266"/>
        <v>122</v>
      </c>
      <c r="BD210" s="21">
        <f t="shared" si="266"/>
        <v>231</v>
      </c>
      <c r="BE210" s="23">
        <f>SUM(AV210:BD210)</f>
        <v>851</v>
      </c>
      <c r="BF210" s="41">
        <f>SUM((AW202*AW210)+(AX202*AX210)+(AY202*AY210)+(AZ202*AZ210)+(BA202*BA210)+(BB202*BB210)+(BC202*BC210)+(BD202*BD210))/(AW210+AX210+AY210+AZ210+BA210+BB210+BC210+BD210)</f>
        <v>2.6068883610451308</v>
      </c>
      <c r="BG210" s="66">
        <f t="shared" si="258"/>
        <v>65.172209026128272</v>
      </c>
    </row>
    <row r="211" spans="2:59" ht="21.75" customHeight="1" x14ac:dyDescent="0.2">
      <c r="B211" s="117"/>
      <c r="C211" s="117"/>
      <c r="D211" s="186"/>
      <c r="E211" s="186"/>
      <c r="F211" s="186"/>
      <c r="G211" s="186"/>
      <c r="H211" s="186"/>
      <c r="I211" s="186"/>
      <c r="J211" s="186"/>
      <c r="K211" s="186"/>
      <c r="L211" s="186"/>
      <c r="M211" s="144"/>
      <c r="N211" s="144"/>
      <c r="O211" s="144"/>
      <c r="P211" s="144"/>
      <c r="Q211" s="270"/>
      <c r="R211" s="107" t="s">
        <v>15</v>
      </c>
      <c r="S211" s="24">
        <f t="shared" ref="S211:AA211" si="267">S96</f>
        <v>27</v>
      </c>
      <c r="T211" s="25">
        <f t="shared" si="267"/>
        <v>12</v>
      </c>
      <c r="U211" s="24">
        <f t="shared" si="267"/>
        <v>4</v>
      </c>
      <c r="V211" s="26">
        <f t="shared" si="267"/>
        <v>11</v>
      </c>
      <c r="W211" s="26">
        <f t="shared" si="267"/>
        <v>75</v>
      </c>
      <c r="X211" s="25">
        <f t="shared" si="267"/>
        <v>54</v>
      </c>
      <c r="Y211" s="24">
        <f t="shared" si="267"/>
        <v>73</v>
      </c>
      <c r="Z211" s="26">
        <f t="shared" si="267"/>
        <v>53</v>
      </c>
      <c r="AA211" s="25">
        <f t="shared" si="267"/>
        <v>81</v>
      </c>
      <c r="AB211" s="27">
        <f>SUM(S211:AA211)</f>
        <v>390</v>
      </c>
      <c r="AC211" s="42">
        <f>SUM((T202*T211)+(U202*U211)+(V202*V211)+(W202*W211)+(X202*X211)+(Y202*Y211)+(Z202*Z211)+(AA202*AA211))/(T211+U211+V211+W211+X211+Y211+Z211+AA211)</f>
        <v>2.8484848484848486</v>
      </c>
      <c r="AD211" s="67">
        <f>SUM(AC211/4*100)</f>
        <v>71.212121212121218</v>
      </c>
      <c r="AE211" s="270"/>
      <c r="AF211" s="61" t="s">
        <v>15</v>
      </c>
      <c r="AG211" s="24">
        <f t="shared" ref="AG211:AO211" si="268">AG96</f>
        <v>1</v>
      </c>
      <c r="AH211" s="25">
        <f t="shared" si="268"/>
        <v>14</v>
      </c>
      <c r="AI211" s="24">
        <f t="shared" si="268"/>
        <v>6</v>
      </c>
      <c r="AJ211" s="26">
        <f t="shared" si="268"/>
        <v>16</v>
      </c>
      <c r="AK211" s="26">
        <f t="shared" si="268"/>
        <v>57</v>
      </c>
      <c r="AL211" s="25">
        <f t="shared" si="268"/>
        <v>51</v>
      </c>
      <c r="AM211" s="24">
        <f t="shared" si="268"/>
        <v>87</v>
      </c>
      <c r="AN211" s="26">
        <f t="shared" si="268"/>
        <v>46</v>
      </c>
      <c r="AO211" s="25">
        <f t="shared" si="268"/>
        <v>97</v>
      </c>
      <c r="AP211" s="27">
        <f>SUM(AG211:AO211)</f>
        <v>375</v>
      </c>
      <c r="AQ211" s="42">
        <f>SUM((AH202*AH211)+(AI202*AI211)+(AJ202*AJ211)+(AK202*AK211)+(AL202*AL211)+(AM202*AM211)+(AN202*AN211)+(AO202*AO211))/(AH211+AI211+AJ211+AK211+AL211+AM211+AN211+AO211)</f>
        <v>2.891711229946524</v>
      </c>
      <c r="AR211" s="67">
        <f>SUM(AQ211/4*100)</f>
        <v>72.292780748663105</v>
      </c>
      <c r="AT211" s="270"/>
      <c r="AU211" s="61" t="s">
        <v>15</v>
      </c>
      <c r="AV211" s="24">
        <f t="shared" si="266"/>
        <v>28</v>
      </c>
      <c r="AW211" s="25">
        <f t="shared" si="266"/>
        <v>26</v>
      </c>
      <c r="AX211" s="24">
        <f t="shared" si="266"/>
        <v>10</v>
      </c>
      <c r="AY211" s="26">
        <f t="shared" si="266"/>
        <v>27</v>
      </c>
      <c r="AZ211" s="26">
        <f t="shared" si="266"/>
        <v>132</v>
      </c>
      <c r="BA211" s="25">
        <f t="shared" si="266"/>
        <v>105</v>
      </c>
      <c r="BB211" s="24">
        <f t="shared" si="266"/>
        <v>160</v>
      </c>
      <c r="BC211" s="26">
        <f t="shared" si="266"/>
        <v>99</v>
      </c>
      <c r="BD211" s="25">
        <f t="shared" si="266"/>
        <v>178</v>
      </c>
      <c r="BE211" s="27">
        <f>SUM(AV211:BD211)</f>
        <v>765</v>
      </c>
      <c r="BF211" s="42">
        <f>SUM((AW202*AW211)+(AX202*AX211)+(AY202*AY211)+(AZ202*AZ211)+(BA202*BA211)+(BB202*BB211)+(BC202*BC211)+(BD202*BD211))/(AW211+AX211+AY211+AZ211+BA211+BB211+BC211+BD211)</f>
        <v>2.8704206241519676</v>
      </c>
      <c r="BG211" s="67">
        <f t="shared" si="258"/>
        <v>71.760515603799192</v>
      </c>
    </row>
    <row r="212" spans="2:59" ht="21.75" customHeight="1" x14ac:dyDescent="0.2">
      <c r="B212" s="117"/>
      <c r="C212" s="117"/>
      <c r="D212" s="186"/>
      <c r="E212" s="186"/>
      <c r="F212" s="186"/>
      <c r="G212" s="186"/>
      <c r="H212" s="186"/>
      <c r="I212" s="186"/>
      <c r="J212" s="186"/>
      <c r="K212" s="186"/>
      <c r="L212" s="186"/>
      <c r="M212" s="144"/>
      <c r="N212" s="144"/>
      <c r="O212" s="144"/>
      <c r="P212" s="144"/>
      <c r="Q212" s="270"/>
      <c r="R212" s="107" t="s">
        <v>1</v>
      </c>
      <c r="S212" s="18">
        <f t="shared" ref="S212:AA212" si="269">S118</f>
        <v>14</v>
      </c>
      <c r="T212" s="19">
        <f t="shared" si="269"/>
        <v>0</v>
      </c>
      <c r="U212" s="18">
        <f t="shared" si="269"/>
        <v>53</v>
      </c>
      <c r="V212" s="37">
        <f t="shared" si="269"/>
        <v>19</v>
      </c>
      <c r="W212" s="37">
        <f t="shared" si="269"/>
        <v>22</v>
      </c>
      <c r="X212" s="19">
        <f t="shared" si="269"/>
        <v>23</v>
      </c>
      <c r="Y212" s="18">
        <f t="shared" si="269"/>
        <v>31</v>
      </c>
      <c r="Z212" s="37">
        <f t="shared" si="269"/>
        <v>41</v>
      </c>
      <c r="AA212" s="19">
        <f t="shared" si="269"/>
        <v>265</v>
      </c>
      <c r="AB212" s="45">
        <f>SUM(S212:AA212)</f>
        <v>468</v>
      </c>
      <c r="AC212" s="42">
        <f>SUM((T202*T212)+(U202*U212)+(V202*V212)+(W202*W212)+(X202*X212)+(Y202*Y212)+(Z202*Z212)+(AA202*AA212))/(T212+U212+V212+W212+X212+Y212+Z212+AA212)</f>
        <v>3.2588105726872247</v>
      </c>
      <c r="AD212" s="67">
        <f>SUM(AC212/4*100)</f>
        <v>81.470264317180622</v>
      </c>
      <c r="AE212" s="270"/>
      <c r="AF212" s="61" t="s">
        <v>1</v>
      </c>
      <c r="AG212" s="18">
        <f t="shared" ref="AG212:AO212" si="270">AG118</f>
        <v>1</v>
      </c>
      <c r="AH212" s="19">
        <f t="shared" si="270"/>
        <v>0</v>
      </c>
      <c r="AI212" s="18">
        <f t="shared" si="270"/>
        <v>7</v>
      </c>
      <c r="AJ212" s="37">
        <f t="shared" si="270"/>
        <v>7</v>
      </c>
      <c r="AK212" s="37">
        <f t="shared" si="270"/>
        <v>22</v>
      </c>
      <c r="AL212" s="19">
        <f t="shared" si="270"/>
        <v>14</v>
      </c>
      <c r="AM212" s="18">
        <f t="shared" si="270"/>
        <v>26</v>
      </c>
      <c r="AN212" s="37">
        <f t="shared" si="270"/>
        <v>17</v>
      </c>
      <c r="AO212" s="19">
        <f t="shared" si="270"/>
        <v>268</v>
      </c>
      <c r="AP212" s="45">
        <f>SUM(AG212:AO212)</f>
        <v>362</v>
      </c>
      <c r="AQ212" s="42">
        <f>SUM((AH202*AH212)+(AI202*AI212)+(AJ202*AJ212)+(AK202*AK212)+(AL202*AL212)+(AM202*AM212)+(AN202*AN212)+(AO202*AO212))/(AH212+AI212+AJ212+AK212+AL212+AM212+AN212+AO212)</f>
        <v>3.6177285318559558</v>
      </c>
      <c r="AR212" s="67">
        <f>SUM(AQ212/4*100)</f>
        <v>90.443213296398895</v>
      </c>
      <c r="AT212" s="270"/>
      <c r="AU212" s="61" t="s">
        <v>1</v>
      </c>
      <c r="AV212" s="18">
        <f t="shared" si="266"/>
        <v>15</v>
      </c>
      <c r="AW212" s="19">
        <f t="shared" si="266"/>
        <v>0</v>
      </c>
      <c r="AX212" s="18">
        <f t="shared" si="266"/>
        <v>60</v>
      </c>
      <c r="AY212" s="37">
        <f t="shared" si="266"/>
        <v>26</v>
      </c>
      <c r="AZ212" s="37">
        <f t="shared" si="266"/>
        <v>44</v>
      </c>
      <c r="BA212" s="19">
        <f t="shared" si="266"/>
        <v>37</v>
      </c>
      <c r="BB212" s="18">
        <f t="shared" si="266"/>
        <v>57</v>
      </c>
      <c r="BC212" s="37">
        <f t="shared" si="266"/>
        <v>58</v>
      </c>
      <c r="BD212" s="19">
        <f t="shared" si="266"/>
        <v>533</v>
      </c>
      <c r="BE212" s="45">
        <f>SUM(AV212:BD212)</f>
        <v>830</v>
      </c>
      <c r="BF212" s="42">
        <f>SUM((AW202*AW212)+(AX202*AX212)+(AY202*AY212)+(AZ202*AZ212)+(BA202*BA212)+(BB202*BB212)+(BC202*BC212)+(BD202*BD212))/(AW212+AX212+AY212+AZ212+BA212+BB212+BC212+BD212)</f>
        <v>3.4177914110429448</v>
      </c>
      <c r="BG212" s="67">
        <f t="shared" si="258"/>
        <v>85.444785276073617</v>
      </c>
    </row>
    <row r="213" spans="2:59" ht="21.75" customHeight="1" x14ac:dyDescent="0.2">
      <c r="B213" s="117"/>
      <c r="C213" s="117"/>
      <c r="D213" s="186"/>
      <c r="E213" s="186"/>
      <c r="F213" s="186"/>
      <c r="G213" s="186"/>
      <c r="H213" s="186"/>
      <c r="I213" s="186"/>
      <c r="J213" s="186"/>
      <c r="K213" s="186"/>
      <c r="L213" s="186"/>
      <c r="M213" s="144"/>
      <c r="N213" s="144"/>
      <c r="O213" s="144"/>
      <c r="P213" s="144"/>
      <c r="Q213" s="270"/>
      <c r="R213" s="403" t="s">
        <v>6</v>
      </c>
      <c r="S213" s="24">
        <f>SUM(S210:S212)</f>
        <v>50</v>
      </c>
      <c r="T213" s="25">
        <f t="shared" ref="T213:AB213" si="271">SUM(T210:T212)</f>
        <v>29</v>
      </c>
      <c r="U213" s="24">
        <f t="shared" si="271"/>
        <v>105</v>
      </c>
      <c r="V213" s="26">
        <f t="shared" si="271"/>
        <v>81</v>
      </c>
      <c r="W213" s="26">
        <f t="shared" si="271"/>
        <v>153</v>
      </c>
      <c r="X213" s="25">
        <f t="shared" si="271"/>
        <v>123</v>
      </c>
      <c r="Y213" s="24">
        <f t="shared" si="271"/>
        <v>149</v>
      </c>
      <c r="Z213" s="26">
        <f t="shared" si="271"/>
        <v>143</v>
      </c>
      <c r="AA213" s="25">
        <f t="shared" si="271"/>
        <v>433</v>
      </c>
      <c r="AB213" s="357">
        <f t="shared" si="271"/>
        <v>1266</v>
      </c>
      <c r="AC213" s="287">
        <f>SUM((T202*T213)+(U202*U213)+(V202*V213)+(W202*W213)+(X202*X213)+(Y202*Y213)+(Z202*Z213)+(AA202*AA213))/(T213+U213+V213+W213+X213+Y213+Z213+AA213)</f>
        <v>2.8943256578947367</v>
      </c>
      <c r="AD213" s="385">
        <f>SUM(AC213/4*100)</f>
        <v>72.358141447368425</v>
      </c>
      <c r="AE213" s="270"/>
      <c r="AF213" s="366" t="s">
        <v>6</v>
      </c>
      <c r="AG213" s="24">
        <f>SUM(AG210:AG212)</f>
        <v>2</v>
      </c>
      <c r="AH213" s="25">
        <f t="shared" ref="AH213:AP213" si="272">SUM(AH210:AH212)</f>
        <v>55</v>
      </c>
      <c r="AI213" s="24">
        <f t="shared" si="272"/>
        <v>78</v>
      </c>
      <c r="AJ213" s="26">
        <f t="shared" si="272"/>
        <v>40</v>
      </c>
      <c r="AK213" s="26">
        <f t="shared" si="272"/>
        <v>109</v>
      </c>
      <c r="AL213" s="25">
        <f t="shared" si="272"/>
        <v>89</v>
      </c>
      <c r="AM213" s="24">
        <f t="shared" si="272"/>
        <v>162</v>
      </c>
      <c r="AN213" s="26">
        <f t="shared" si="272"/>
        <v>136</v>
      </c>
      <c r="AO213" s="25">
        <f t="shared" si="272"/>
        <v>509</v>
      </c>
      <c r="AP213" s="357">
        <f t="shared" si="272"/>
        <v>1180</v>
      </c>
      <c r="AQ213" s="287">
        <f>SUM((AH202*AH213)+(AI202*AI213)+(AJ202*AJ213)+(AK202*AK213)+(AL202*AL213)+(AM202*AM213)+(AN202*AN213)+(AO202*AO213))/(AH213+AI213+AJ213+AK213+AL213+AM213+AN213+AO213)</f>
        <v>3.0360780984719864</v>
      </c>
      <c r="AR213" s="385">
        <f>SUM(AQ213/4*100)</f>
        <v>75.901952461799667</v>
      </c>
      <c r="AT213" s="270"/>
      <c r="AU213" s="366" t="s">
        <v>6</v>
      </c>
      <c r="AV213" s="24">
        <f t="shared" ref="AV213:BE213" si="273">SUM(AV210:AV212)</f>
        <v>52</v>
      </c>
      <c r="AW213" s="25">
        <f t="shared" si="273"/>
        <v>84</v>
      </c>
      <c r="AX213" s="24">
        <f t="shared" si="273"/>
        <v>183</v>
      </c>
      <c r="AY213" s="26">
        <f t="shared" si="273"/>
        <v>121</v>
      </c>
      <c r="AZ213" s="26">
        <f t="shared" si="273"/>
        <v>262</v>
      </c>
      <c r="BA213" s="25">
        <f t="shared" si="273"/>
        <v>212</v>
      </c>
      <c r="BB213" s="24">
        <f t="shared" si="273"/>
        <v>311</v>
      </c>
      <c r="BC213" s="26">
        <f t="shared" si="273"/>
        <v>279</v>
      </c>
      <c r="BD213" s="25">
        <f t="shared" si="273"/>
        <v>942</v>
      </c>
      <c r="BE213" s="357">
        <f t="shared" si="273"/>
        <v>2446</v>
      </c>
      <c r="BF213" s="287">
        <f>SUM((AW202*AW213)+(AX202*AX213)+(AY202*AY213)+(AZ202*AZ213)+(BA202*BA213)+(BB202*BB213)+(BC202*BC213)+(BD202*BD213))/(AW213+AX213+AY213+AZ213+BA213+BB213+BC213+BD213)</f>
        <v>2.964076858813701</v>
      </c>
      <c r="BG213" s="385">
        <f>SUM(BF213/4*100)</f>
        <v>74.101921470342518</v>
      </c>
    </row>
    <row r="214" spans="2:59" ht="21.75" customHeight="1" x14ac:dyDescent="0.2">
      <c r="B214" s="117"/>
      <c r="C214" s="117"/>
      <c r="D214" s="186"/>
      <c r="E214" s="186"/>
      <c r="F214" s="186"/>
      <c r="G214" s="186"/>
      <c r="H214" s="186"/>
      <c r="I214" s="186"/>
      <c r="J214" s="186"/>
      <c r="K214" s="186"/>
      <c r="L214" s="186"/>
      <c r="M214" s="144"/>
      <c r="N214" s="144"/>
      <c r="O214" s="144"/>
      <c r="P214" s="144"/>
      <c r="Q214" s="270"/>
      <c r="R214" s="404"/>
      <c r="S214" s="277">
        <f>SUM(S213+T213)</f>
        <v>79</v>
      </c>
      <c r="T214" s="279"/>
      <c r="U214" s="277">
        <f>SUM(U213+V213+W213+X213)</f>
        <v>462</v>
      </c>
      <c r="V214" s="278"/>
      <c r="W214" s="278"/>
      <c r="X214" s="279"/>
      <c r="Y214" s="277">
        <f>SUM(Y213+Z213+AA213)</f>
        <v>725</v>
      </c>
      <c r="Z214" s="278"/>
      <c r="AA214" s="279"/>
      <c r="AB214" s="358"/>
      <c r="AC214" s="287"/>
      <c r="AD214" s="385"/>
      <c r="AE214" s="270"/>
      <c r="AF214" s="367"/>
      <c r="AG214" s="277">
        <f>SUM(AG213+AH213)</f>
        <v>57</v>
      </c>
      <c r="AH214" s="279"/>
      <c r="AI214" s="277">
        <f>SUM(AI213+AJ213+AK213+AL213)</f>
        <v>316</v>
      </c>
      <c r="AJ214" s="278"/>
      <c r="AK214" s="278"/>
      <c r="AL214" s="279"/>
      <c r="AM214" s="277">
        <f>SUM(AM213+AN213+AO213)</f>
        <v>807</v>
      </c>
      <c r="AN214" s="278"/>
      <c r="AO214" s="279"/>
      <c r="AP214" s="358"/>
      <c r="AQ214" s="287"/>
      <c r="AR214" s="385"/>
      <c r="AT214" s="270"/>
      <c r="AU214" s="367"/>
      <c r="AV214" s="277">
        <f>SUM(AV213+AW213)</f>
        <v>136</v>
      </c>
      <c r="AW214" s="279"/>
      <c r="AX214" s="277">
        <f>SUM(AX213+AY213+AZ213+BA213)</f>
        <v>778</v>
      </c>
      <c r="AY214" s="278"/>
      <c r="AZ214" s="278"/>
      <c r="BA214" s="279"/>
      <c r="BB214" s="277">
        <f>SUM(BB213+BC213+BD213)</f>
        <v>1532</v>
      </c>
      <c r="BC214" s="278"/>
      <c r="BD214" s="279"/>
      <c r="BE214" s="358"/>
      <c r="BF214" s="287"/>
      <c r="BG214" s="385"/>
    </row>
    <row r="215" spans="2:59" ht="21.75" customHeight="1" x14ac:dyDescent="0.2">
      <c r="B215" s="117"/>
      <c r="C215" s="117"/>
      <c r="D215" s="186"/>
      <c r="E215" s="186"/>
      <c r="F215" s="186"/>
      <c r="G215" s="186"/>
      <c r="H215" s="186"/>
      <c r="I215" s="186"/>
      <c r="J215" s="186"/>
      <c r="K215" s="186"/>
      <c r="L215" s="186"/>
      <c r="M215" s="144"/>
      <c r="N215" s="144"/>
      <c r="O215" s="144"/>
      <c r="P215" s="144"/>
      <c r="Q215" s="270"/>
      <c r="R215" s="107" t="s">
        <v>7</v>
      </c>
      <c r="S215" s="48">
        <f>SUM(S213/((AB213)-(S213)))</f>
        <v>4.1118421052631582E-2</v>
      </c>
      <c r="T215" s="49">
        <f>SUM(T213/((AB213)-(S213)))</f>
        <v>2.3848684210526317E-2</v>
      </c>
      <c r="U215" s="48">
        <f>SUM(U213/((AB213)-(S213)))</f>
        <v>8.6348684210526314E-2</v>
      </c>
      <c r="V215" s="38">
        <f>SUM(V213/((AB213)-(S213)))</f>
        <v>6.6611842105263164E-2</v>
      </c>
      <c r="W215" s="38">
        <f>SUM(W213/((AB213)-(S213)))</f>
        <v>0.12582236842105263</v>
      </c>
      <c r="X215" s="49">
        <f>SUM(X213/((AB213)-(S213)))</f>
        <v>0.10115131578947369</v>
      </c>
      <c r="Y215" s="48">
        <f>SUM(Y213/((AB213)-(S213)))</f>
        <v>0.1225328947368421</v>
      </c>
      <c r="Z215" s="38">
        <f>SUM(Z213/((AB213)-(S213)))</f>
        <v>0.11759868421052631</v>
      </c>
      <c r="AA215" s="49">
        <f>SUM(AA213/((AB213)-(S213)))</f>
        <v>0.35608552631578949</v>
      </c>
      <c r="AB215" s="282">
        <f>SUM(T216+U216+Y216)</f>
        <v>1</v>
      </c>
      <c r="AC215" s="287" t="e">
        <f>SUM((#REF!*T215)+(#REF!*U215)+(#REF!*V215)+(#REF!*W215)+(#REF!*X215)+(#REF!*Y215)+(#REF!*Z215)+(#REF!*AA215))/(T215+U215+V215+W215+X215+Y215+Z215+AA215)</f>
        <v>#REF!</v>
      </c>
      <c r="AD215" s="385"/>
      <c r="AE215" s="270"/>
      <c r="AF215" s="61" t="s">
        <v>7</v>
      </c>
      <c r="AG215" s="48">
        <f>SUM(AG213/((AP213)-(AG213)))</f>
        <v>1.697792869269949E-3</v>
      </c>
      <c r="AH215" s="49">
        <f>SUM(AH213/((AP213)-(AG213)))</f>
        <v>4.6689303904923603E-2</v>
      </c>
      <c r="AI215" s="48">
        <f>SUM(AI213/((AP213)-(AG213)))</f>
        <v>6.6213921901528014E-2</v>
      </c>
      <c r="AJ215" s="38">
        <f>SUM(AJ213/((AP213)-(AG213)))</f>
        <v>3.3955857385398983E-2</v>
      </c>
      <c r="AK215" s="38">
        <f>SUM(AK213/((AP213)-(AG213)))</f>
        <v>9.2529711375212223E-2</v>
      </c>
      <c r="AL215" s="49">
        <f>SUM(AL213/((AP213)-(AG213)))</f>
        <v>7.5551782682512739E-2</v>
      </c>
      <c r="AM215" s="48">
        <f>SUM(AM213/((AP213)-(AG213)))</f>
        <v>0.13752122241086587</v>
      </c>
      <c r="AN215" s="38">
        <f>SUM(AN213/((AP213)-(AG213)))</f>
        <v>0.11544991511035653</v>
      </c>
      <c r="AO215" s="49">
        <f>SUM(AO213/((AP213)-(AG213)))</f>
        <v>0.43208828522920206</v>
      </c>
      <c r="AP215" s="282">
        <f>SUM(AH216+AI216+AM216)</f>
        <v>1</v>
      </c>
      <c r="AQ215" s="287" t="e">
        <f>SUM((#REF!*AH215)+(#REF!*AI215)+(#REF!*AJ215)+(#REF!*AK215)+(#REF!*AL215)+(#REF!*AM215)+(#REF!*AN215)+(#REF!*AO215))/(AH215+AI215+AJ215+AK215+AL215+AM215+AN215+AO215)</f>
        <v>#REF!</v>
      </c>
      <c r="AR215" s="385"/>
      <c r="AT215" s="270"/>
      <c r="AU215" s="61" t="s">
        <v>7</v>
      </c>
      <c r="AV215" s="48">
        <f>SUM(AV213/((BE213)-(AV213)))</f>
        <v>2.1720969089390141E-2</v>
      </c>
      <c r="AW215" s="49">
        <f>SUM(AW213/((BE213)-(AV213)))</f>
        <v>3.5087719298245612E-2</v>
      </c>
      <c r="AX215" s="48">
        <f>SUM(AX213/((BE213)-(AV213)))</f>
        <v>7.6441102756892226E-2</v>
      </c>
      <c r="AY215" s="38">
        <f>SUM(AY213/((BE213)-(AV213)))</f>
        <v>5.0543024227234751E-2</v>
      </c>
      <c r="AZ215" s="38">
        <f>SUM(AZ213/((BE213)-(AV213)))</f>
        <v>0.10944026733500417</v>
      </c>
      <c r="BA215" s="49">
        <f>SUM(BA213/((BE213)-(AV213)))</f>
        <v>8.8554720133667497E-2</v>
      </c>
      <c r="BB215" s="48">
        <f>SUM(BB213/((BE213)-(AV213)))</f>
        <v>0.12990810359231411</v>
      </c>
      <c r="BC215" s="38">
        <f>SUM(BC213/((BE213)-(AV213)))</f>
        <v>0.11654135338345864</v>
      </c>
      <c r="BD215" s="49">
        <f>SUM(BD213/((BE213)-(AV213)))</f>
        <v>0.39348370927318294</v>
      </c>
      <c r="BE215" s="282">
        <f>SUM(AW216+AX216+BB216)</f>
        <v>1</v>
      </c>
      <c r="BF215" s="287" t="e">
        <f>SUM((#REF!*AW215)+(#REF!*AX215)+(#REF!*AY215)+(#REF!*AZ215)+(#REF!*BA215)+(#REF!*BB215)+(#REF!*BC215)+(#REF!*BD215))/(AW215+AX215+AY215+AZ215+BA215+BB215+BC215+BD215)</f>
        <v>#REF!</v>
      </c>
      <c r="BG215" s="385"/>
    </row>
    <row r="216" spans="2:59" ht="21.75" customHeight="1" thickBot="1" x14ac:dyDescent="0.25">
      <c r="B216" s="117"/>
      <c r="C216" s="117"/>
      <c r="D216" s="186"/>
      <c r="E216" s="186"/>
      <c r="F216" s="186"/>
      <c r="G216" s="186"/>
      <c r="H216" s="186"/>
      <c r="I216" s="186"/>
      <c r="J216" s="186"/>
      <c r="K216" s="186"/>
      <c r="L216" s="186"/>
      <c r="M216" s="144"/>
      <c r="N216" s="144"/>
      <c r="O216" s="144"/>
      <c r="P216" s="144"/>
      <c r="Q216" s="270"/>
      <c r="R216" s="124" t="s">
        <v>10</v>
      </c>
      <c r="S216" s="151">
        <f>SUM(S215)</f>
        <v>4.1118421052631582E-2</v>
      </c>
      <c r="T216" s="153">
        <f>SUM(T215)</f>
        <v>2.3848684210526317E-2</v>
      </c>
      <c r="U216" s="284">
        <f>SUM(U215:X215)</f>
        <v>0.37993421052631582</v>
      </c>
      <c r="V216" s="285"/>
      <c r="W216" s="285"/>
      <c r="X216" s="286"/>
      <c r="Y216" s="284">
        <f>SUM(Y215:AA215)</f>
        <v>0.59621710526315796</v>
      </c>
      <c r="Z216" s="285"/>
      <c r="AA216" s="286"/>
      <c r="AB216" s="283"/>
      <c r="AC216" s="288" t="e">
        <f>SUM((#REF!*T216)+(#REF!*U216)+(#REF!*V216)+(#REF!*W216)+(#REF!*X216)+(#REF!*Y216)+(#REF!*Z216)+(#REF!*AA216))/(T216+U216+V216+W216+X216+Y216+Z216+AA216)</f>
        <v>#REF!</v>
      </c>
      <c r="AD216" s="386"/>
      <c r="AE216" s="270"/>
      <c r="AF216" s="63" t="s">
        <v>10</v>
      </c>
      <c r="AG216" s="151">
        <f>SUM(AG215)</f>
        <v>1.697792869269949E-3</v>
      </c>
      <c r="AH216" s="153">
        <f>SUM(AH215)</f>
        <v>4.6689303904923603E-2</v>
      </c>
      <c r="AI216" s="284">
        <f>SUM(AI215:AL215)</f>
        <v>0.26825127334465193</v>
      </c>
      <c r="AJ216" s="285"/>
      <c r="AK216" s="285"/>
      <c r="AL216" s="286"/>
      <c r="AM216" s="284">
        <f>SUM(AM215:AO215)</f>
        <v>0.68505942275042453</v>
      </c>
      <c r="AN216" s="285"/>
      <c r="AO216" s="286"/>
      <c r="AP216" s="283"/>
      <c r="AQ216" s="288" t="e">
        <f>SUM((#REF!*AH216)+(#REF!*AI216)+(#REF!*AJ216)+(#REF!*AK216)+(#REF!*AL216)+(#REF!*AM216)+(#REF!*AN216)+(#REF!*AO216))/(AH216+AI216+AJ216+AK216+AL216+AM216+AN216+AO216)</f>
        <v>#REF!</v>
      </c>
      <c r="AR216" s="386"/>
      <c r="AT216" s="270"/>
      <c r="AU216" s="63" t="s">
        <v>10</v>
      </c>
      <c r="AV216" s="151">
        <f>SUM(AV215)</f>
        <v>2.1720969089390141E-2</v>
      </c>
      <c r="AW216" s="153">
        <f>SUM(AW215)</f>
        <v>3.5087719298245612E-2</v>
      </c>
      <c r="AX216" s="284">
        <f>SUM(AX215:BA215)</f>
        <v>0.32497911445279865</v>
      </c>
      <c r="AY216" s="285"/>
      <c r="AZ216" s="285"/>
      <c r="BA216" s="286"/>
      <c r="BB216" s="284">
        <f>SUM(BB215:BD215)</f>
        <v>0.63993316624895569</v>
      </c>
      <c r="BC216" s="285"/>
      <c r="BD216" s="286"/>
      <c r="BE216" s="283"/>
      <c r="BF216" s="288" t="e">
        <f>SUM((#REF!*AW216)+(#REF!*AX216)+(#REF!*AY216)+(#REF!*AZ216)+(#REF!*BA216)+(#REF!*BB216)+(#REF!*BC216)+(#REF!*BD216))/(AW216+AX216+AY216+AZ216+BA216+BB216+BC216+BD216)</f>
        <v>#REF!</v>
      </c>
      <c r="BG216" s="386"/>
    </row>
    <row r="217" spans="2:59" ht="21.75" customHeight="1" x14ac:dyDescent="0.2">
      <c r="B217" s="117"/>
      <c r="C217" s="117"/>
      <c r="D217" s="186"/>
      <c r="E217" s="186"/>
      <c r="F217" s="186"/>
      <c r="G217" s="186"/>
      <c r="H217" s="186"/>
      <c r="I217" s="186"/>
      <c r="J217" s="186"/>
      <c r="K217" s="186"/>
      <c r="L217" s="186"/>
      <c r="M217" s="144"/>
      <c r="N217" s="144"/>
      <c r="O217" s="144"/>
      <c r="P217" s="144"/>
      <c r="Q217" s="270"/>
      <c r="R217" s="405" t="s">
        <v>31</v>
      </c>
      <c r="S217" s="102">
        <f t="shared" ref="S217:AA217" si="274">SUM(S206++S213)</f>
        <v>69</v>
      </c>
      <c r="T217" s="103">
        <f t="shared" si="274"/>
        <v>47</v>
      </c>
      <c r="U217" s="102">
        <f t="shared" si="274"/>
        <v>120</v>
      </c>
      <c r="V217" s="34">
        <f t="shared" si="274"/>
        <v>99</v>
      </c>
      <c r="W217" s="34">
        <f t="shared" si="274"/>
        <v>205</v>
      </c>
      <c r="X217" s="103">
        <f t="shared" si="274"/>
        <v>221</v>
      </c>
      <c r="Y217" s="102">
        <f t="shared" si="274"/>
        <v>297</v>
      </c>
      <c r="Z217" s="34">
        <f t="shared" si="274"/>
        <v>344</v>
      </c>
      <c r="AA217" s="103">
        <f t="shared" si="274"/>
        <v>965</v>
      </c>
      <c r="AB217" s="359">
        <f>SUM(AB206+AB213)</f>
        <v>2367</v>
      </c>
      <c r="AC217" s="355">
        <f>SUM((T202*T217)+(U202*U217)+(V202*V217)+(W202*W217)+(X202*X217)+(Y202*Y217)+(Z202*Z217)+(AA202*AA217))/(T217+U217+V217+W217+X217+Y217+Z217+AA217)</f>
        <v>3.1270670147954744</v>
      </c>
      <c r="AD217" s="387">
        <f>SUM(AC217/4*100)</f>
        <v>78.176675369886865</v>
      </c>
      <c r="AE217" s="270"/>
      <c r="AF217" s="364" t="s">
        <v>31</v>
      </c>
      <c r="AG217" s="102">
        <f t="shared" ref="AG217:AO217" si="275">SUM(AG206++AG213)</f>
        <v>176</v>
      </c>
      <c r="AH217" s="103">
        <f t="shared" si="275"/>
        <v>55</v>
      </c>
      <c r="AI217" s="102">
        <f t="shared" si="275"/>
        <v>136</v>
      </c>
      <c r="AJ217" s="34">
        <f t="shared" si="275"/>
        <v>47</v>
      </c>
      <c r="AK217" s="34">
        <f t="shared" si="275"/>
        <v>132</v>
      </c>
      <c r="AL217" s="103">
        <f t="shared" si="275"/>
        <v>150</v>
      </c>
      <c r="AM217" s="102">
        <f t="shared" si="275"/>
        <v>278</v>
      </c>
      <c r="AN217" s="34">
        <f t="shared" si="275"/>
        <v>244</v>
      </c>
      <c r="AO217" s="103">
        <f t="shared" si="275"/>
        <v>1006</v>
      </c>
      <c r="AP217" s="359">
        <f>SUM(AP206+AP213)</f>
        <v>2224</v>
      </c>
      <c r="AQ217" s="355">
        <f>SUM((AH202*AH217)+(AI202*AI217)+(AJ202*AJ217)+(AK202*AK217)+(AL202*AL217)+(AM202*AM217)+(AN202*AN217)+(AO202*AO217))/(AH217+AI217+AJ217+AK217+AL217+AM217+AN217+AO217)</f>
        <v>3.201904296875</v>
      </c>
      <c r="AR217" s="387">
        <f>SUM(AQ217/4*100)</f>
        <v>80.047607421875</v>
      </c>
      <c r="AT217" s="270"/>
      <c r="AU217" s="364" t="s">
        <v>31</v>
      </c>
      <c r="AV217" s="35">
        <f t="shared" ref="AV217:BD217" si="276">SUM(AV206++AV213)</f>
        <v>245</v>
      </c>
      <c r="AW217" s="36">
        <f t="shared" si="276"/>
        <v>102</v>
      </c>
      <c r="AX217" s="35">
        <f t="shared" si="276"/>
        <v>256</v>
      </c>
      <c r="AY217" s="34">
        <f t="shared" si="276"/>
        <v>146</v>
      </c>
      <c r="AZ217" s="34">
        <f t="shared" si="276"/>
        <v>337</v>
      </c>
      <c r="BA217" s="36">
        <f t="shared" si="276"/>
        <v>371</v>
      </c>
      <c r="BB217" s="35">
        <f t="shared" si="276"/>
        <v>575</v>
      </c>
      <c r="BC217" s="34">
        <f t="shared" si="276"/>
        <v>588</v>
      </c>
      <c r="BD217" s="36">
        <f t="shared" si="276"/>
        <v>1971</v>
      </c>
      <c r="BE217" s="359">
        <f>SUM(BE206+BE213)</f>
        <v>4591</v>
      </c>
      <c r="BF217" s="355">
        <f>SUM((AW202*AW217)+(AX202*AX217)+(AY202*AY217)+(AZ202*AZ217)+(BA202*BA217)+(BB202*BB217)+(BC202*BC217)+(BD202*BD217))/(AW217+AX217+AY217+AZ217+BA217+BB217+BC217+BD217)</f>
        <v>3.1623331799355729</v>
      </c>
      <c r="BG217" s="387">
        <f>SUM(BF217/4*100)</f>
        <v>79.058329498389327</v>
      </c>
    </row>
    <row r="218" spans="2:59" ht="21.75" customHeight="1" x14ac:dyDescent="0.2">
      <c r="B218" s="117"/>
      <c r="C218" s="117"/>
      <c r="D218" s="186"/>
      <c r="E218" s="186"/>
      <c r="F218" s="186"/>
      <c r="G218" s="186"/>
      <c r="H218" s="186"/>
      <c r="I218" s="186"/>
      <c r="J218" s="186"/>
      <c r="K218" s="186"/>
      <c r="L218" s="186"/>
      <c r="M218" s="144"/>
      <c r="N218" s="144"/>
      <c r="O218" s="144"/>
      <c r="P218" s="144"/>
      <c r="Q218" s="270"/>
      <c r="R218" s="406"/>
      <c r="S218" s="334">
        <f>SUM(S217+T217)</f>
        <v>116</v>
      </c>
      <c r="T218" s="335"/>
      <c r="U218" s="334">
        <f>SUM(U217+V217+W217+X217)</f>
        <v>645</v>
      </c>
      <c r="V218" s="336"/>
      <c r="W218" s="336"/>
      <c r="X218" s="335"/>
      <c r="Y218" s="334">
        <f>SUM(Y217+Z217+AA217)</f>
        <v>1606</v>
      </c>
      <c r="Z218" s="336"/>
      <c r="AA218" s="335"/>
      <c r="AB218" s="360"/>
      <c r="AC218" s="356"/>
      <c r="AD218" s="385"/>
      <c r="AE218" s="270"/>
      <c r="AF218" s="365"/>
      <c r="AG218" s="334">
        <f>SUM(AG217+AH217)</f>
        <v>231</v>
      </c>
      <c r="AH218" s="335"/>
      <c r="AI218" s="334">
        <f>SUM(AI217+AJ217+AK217+AL217)</f>
        <v>465</v>
      </c>
      <c r="AJ218" s="336"/>
      <c r="AK218" s="336"/>
      <c r="AL218" s="335"/>
      <c r="AM218" s="334">
        <f>SUM(AM217+AN217+AO217)</f>
        <v>1528</v>
      </c>
      <c r="AN218" s="336"/>
      <c r="AO218" s="335"/>
      <c r="AP218" s="360"/>
      <c r="AQ218" s="356"/>
      <c r="AR218" s="385"/>
      <c r="AT218" s="270"/>
      <c r="AU218" s="365"/>
      <c r="AV218" s="334">
        <f>SUM(AV217+AW217)</f>
        <v>347</v>
      </c>
      <c r="AW218" s="335"/>
      <c r="AX218" s="334">
        <f>SUM(AX217+AY217+AZ217+BA217)</f>
        <v>1110</v>
      </c>
      <c r="AY218" s="336"/>
      <c r="AZ218" s="336"/>
      <c r="BA218" s="335"/>
      <c r="BB218" s="334">
        <f>SUM(BB217+BC217+BD217)</f>
        <v>3134</v>
      </c>
      <c r="BC218" s="336"/>
      <c r="BD218" s="335"/>
      <c r="BE218" s="360"/>
      <c r="BF218" s="356"/>
      <c r="BG218" s="385"/>
    </row>
    <row r="219" spans="2:59" ht="21.75" customHeight="1" x14ac:dyDescent="0.2">
      <c r="B219" s="117"/>
      <c r="C219" s="117"/>
      <c r="D219" s="186"/>
      <c r="E219" s="186"/>
      <c r="F219" s="186"/>
      <c r="G219" s="186"/>
      <c r="H219" s="186"/>
      <c r="I219" s="186"/>
      <c r="J219" s="186"/>
      <c r="K219" s="186"/>
      <c r="L219" s="186"/>
      <c r="M219" s="144"/>
      <c r="N219" s="144"/>
      <c r="O219" s="144"/>
      <c r="P219" s="144"/>
      <c r="Q219" s="270"/>
      <c r="R219" s="108" t="s">
        <v>7</v>
      </c>
      <c r="S219" s="48">
        <f>SUM(S217/((AB217)-(S217)))</f>
        <v>3.0026109660574413E-2</v>
      </c>
      <c r="T219" s="49">
        <f>SUM(T217/((AB217)-(S217)))</f>
        <v>2.0452567449956483E-2</v>
      </c>
      <c r="U219" s="48">
        <f>SUM(U217/((AB217)-(S217)))</f>
        <v>5.2219321148825062E-2</v>
      </c>
      <c r="V219" s="38">
        <f>SUM(V217/((AB217)-(S217)))</f>
        <v>4.3080939947780679E-2</v>
      </c>
      <c r="W219" s="38">
        <f>SUM(W217/((AB217)-(S217)))</f>
        <v>8.920800696257615E-2</v>
      </c>
      <c r="X219" s="49">
        <f>SUM(X217/((AB217)-(S217)))</f>
        <v>9.6170583115752828E-2</v>
      </c>
      <c r="Y219" s="48">
        <f>SUM(Y217/((AB217)-(S217)))</f>
        <v>0.12924281984334204</v>
      </c>
      <c r="Z219" s="38">
        <f>SUM(Z217/((AB217)-(S217)))</f>
        <v>0.14969538729329851</v>
      </c>
      <c r="AA219" s="49">
        <f>SUM(AA217/((AB217)-(S217)))</f>
        <v>0.41993037423846824</v>
      </c>
      <c r="AB219" s="282">
        <f>SUM(T220+U220+Y220)</f>
        <v>1</v>
      </c>
      <c r="AC219" s="287" t="e">
        <f>SUM((#REF!*T219)+(#REF!*U219)+(#REF!*V219)+(#REF!*W219)+(#REF!*X219)+(#REF!*Y219)+(#REF!*Z219)+(#REF!*AA219))/(T219+U219+V219+W219+X219+Y219+Z219+AA219)</f>
        <v>#REF!</v>
      </c>
      <c r="AD219" s="385"/>
      <c r="AE219" s="270"/>
      <c r="AF219" s="77" t="s">
        <v>7</v>
      </c>
      <c r="AG219" s="48">
        <f>SUM(AG217/((AP217)-(AG217)))</f>
        <v>8.59375E-2</v>
      </c>
      <c r="AH219" s="49">
        <f>SUM(AH217/((AP217)-(AG217)))</f>
        <v>2.685546875E-2</v>
      </c>
      <c r="AI219" s="48">
        <f>SUM(AI217/((AP217)-(AG217)))</f>
        <v>6.640625E-2</v>
      </c>
      <c r="AJ219" s="38">
        <f>SUM(AJ217/((AP217)-(AG217)))</f>
        <v>2.294921875E-2</v>
      </c>
      <c r="AK219" s="38">
        <f>SUM(AK217/((AP217)-(AG217)))</f>
        <v>6.4453125E-2</v>
      </c>
      <c r="AL219" s="49">
        <f>SUM(AL217/((AP217)-(AG217)))</f>
        <v>7.32421875E-2</v>
      </c>
      <c r="AM219" s="48">
        <f>SUM(AM217/((AP217)-(AG217)))</f>
        <v>0.1357421875</v>
      </c>
      <c r="AN219" s="38">
        <f>SUM(AN217/((AP217)-(AG217)))</f>
        <v>0.119140625</v>
      </c>
      <c r="AO219" s="49">
        <f>SUM(AO217/((AP217)-(AG217)))</f>
        <v>0.4912109375</v>
      </c>
      <c r="AP219" s="282">
        <f>SUM(AH220+AI220+AM220)</f>
        <v>1</v>
      </c>
      <c r="AQ219" s="287" t="e">
        <f>SUM((#REF!*AH219)+(#REF!*AI219)+(#REF!*AJ219)+(#REF!*AK219)+(#REF!*AL219)+(#REF!*AM219)+(#REF!*AN219)+(#REF!*AO219))/(AH219+AI219+AJ219+AK219+AL219+AM219+AN219+AO219)</f>
        <v>#REF!</v>
      </c>
      <c r="AR219" s="385"/>
      <c r="AT219" s="270"/>
      <c r="AU219" s="77" t="s">
        <v>7</v>
      </c>
      <c r="AV219" s="48">
        <f>SUM(AV217/((BE217)-(AV217)))</f>
        <v>5.6373676944316616E-2</v>
      </c>
      <c r="AW219" s="49">
        <f>SUM(AW217/((BE217)-(AV217)))</f>
        <v>2.3469857340082834E-2</v>
      </c>
      <c r="AX219" s="48">
        <f>SUM(AX217/((BE217)-(AV217)))</f>
        <v>5.8904739990796137E-2</v>
      </c>
      <c r="AY219" s="38">
        <f>SUM(AY217/((BE217)-(AV217)))</f>
        <v>3.359410952600092E-2</v>
      </c>
      <c r="AZ219" s="38">
        <f>SUM(AZ217/((BE217)-(AV217)))</f>
        <v>7.7542567878508981E-2</v>
      </c>
      <c r="BA219" s="49">
        <f>SUM(BA217/((BE217)-(AV217)))</f>
        <v>8.5365853658536592E-2</v>
      </c>
      <c r="BB219" s="48">
        <f>SUM(BB217/((BE217)-(AV217)))</f>
        <v>0.13230556833870225</v>
      </c>
      <c r="BC219" s="38">
        <f>SUM(BC217/((BE217)-(AV217)))</f>
        <v>0.13529682466635987</v>
      </c>
      <c r="BD219" s="49">
        <f>SUM(BD217/((BE217)-(AV217)))</f>
        <v>0.45352047860101241</v>
      </c>
      <c r="BE219" s="282">
        <f>SUM(AW220+AX220+BB220)</f>
        <v>1</v>
      </c>
      <c r="BF219" s="287" t="e">
        <f>SUM((#REF!*AW219)+(#REF!*AX219)+(#REF!*AY219)+(#REF!*AZ219)+(#REF!*BA219)+(#REF!*BB219)+(#REF!*BC219)+(#REF!*BD219))/(AW219+AX219+AY219+AZ219+BA219+BB219+BC219+BD219)</f>
        <v>#REF!</v>
      </c>
      <c r="BG219" s="385"/>
    </row>
    <row r="220" spans="2:59" ht="21.75" customHeight="1" thickBot="1" x14ac:dyDescent="0.25">
      <c r="B220" s="117"/>
      <c r="C220" s="117"/>
      <c r="D220" s="186"/>
      <c r="E220" s="186"/>
      <c r="F220" s="186"/>
      <c r="G220" s="186"/>
      <c r="H220" s="186"/>
      <c r="I220" s="186"/>
      <c r="J220" s="186"/>
      <c r="K220" s="186"/>
      <c r="L220" s="186"/>
      <c r="M220" s="144"/>
      <c r="N220" s="144"/>
      <c r="O220" s="144"/>
      <c r="P220" s="144"/>
      <c r="Q220" s="271"/>
      <c r="R220" s="125" t="s">
        <v>10</v>
      </c>
      <c r="S220" s="151">
        <f>SUM(S219)</f>
        <v>3.0026109660574413E-2</v>
      </c>
      <c r="T220" s="153">
        <f>SUM(T219)</f>
        <v>2.0452567449956483E-2</v>
      </c>
      <c r="U220" s="284">
        <f>SUM(U219:X219)</f>
        <v>0.28067885117493474</v>
      </c>
      <c r="V220" s="285"/>
      <c r="W220" s="285"/>
      <c r="X220" s="286"/>
      <c r="Y220" s="284">
        <f>SUM(Y219:AA219)</f>
        <v>0.69886858137510877</v>
      </c>
      <c r="Z220" s="285"/>
      <c r="AA220" s="286"/>
      <c r="AB220" s="283"/>
      <c r="AC220" s="288" t="e">
        <f>SUM((#REF!*T220)+(#REF!*U220)+(#REF!*V220)+(#REF!*W220)+(#REF!*X220)+(#REF!*Y220)+(#REF!*Z220)+(#REF!*AA220))/(T220+U220+V220+W220+X220+Y220+Z220+AA220)</f>
        <v>#REF!</v>
      </c>
      <c r="AD220" s="388"/>
      <c r="AE220" s="271"/>
      <c r="AF220" s="78" t="s">
        <v>10</v>
      </c>
      <c r="AG220" s="151">
        <f>SUM(AG219)</f>
        <v>8.59375E-2</v>
      </c>
      <c r="AH220" s="153">
        <f>SUM(AH219)</f>
        <v>2.685546875E-2</v>
      </c>
      <c r="AI220" s="284">
        <f>SUM(AI219:AL219)</f>
        <v>0.22705078125</v>
      </c>
      <c r="AJ220" s="285"/>
      <c r="AK220" s="285"/>
      <c r="AL220" s="286"/>
      <c r="AM220" s="284">
        <f>SUM(AM219:AO219)</f>
        <v>0.74609375</v>
      </c>
      <c r="AN220" s="285"/>
      <c r="AO220" s="286"/>
      <c r="AP220" s="283"/>
      <c r="AQ220" s="288" t="e">
        <f>SUM((#REF!*AH220)+(#REF!*AI220)+(#REF!*AJ220)+(#REF!*AK220)+(#REF!*AL220)+(#REF!*AM220)+(#REF!*AN220)+(#REF!*AO220))/(AH220+AI220+AJ220+AK220+AL220+AM220+AN220+AO220)</f>
        <v>#REF!</v>
      </c>
      <c r="AR220" s="388"/>
      <c r="AT220" s="271"/>
      <c r="AU220" s="78" t="s">
        <v>10</v>
      </c>
      <c r="AV220" s="151">
        <f>SUM(AV219)</f>
        <v>5.6373676944316616E-2</v>
      </c>
      <c r="AW220" s="153">
        <f>SUM(AW219)</f>
        <v>2.3469857340082834E-2</v>
      </c>
      <c r="AX220" s="284">
        <f>SUM(AX219:BA219)</f>
        <v>0.25540727105384264</v>
      </c>
      <c r="AY220" s="285"/>
      <c r="AZ220" s="285"/>
      <c r="BA220" s="286"/>
      <c r="BB220" s="284">
        <f>SUM(BB219:BD219)</f>
        <v>0.72112287160607447</v>
      </c>
      <c r="BC220" s="285"/>
      <c r="BD220" s="286"/>
      <c r="BE220" s="283"/>
      <c r="BF220" s="288" t="e">
        <f>SUM((#REF!*AW220)+(#REF!*AX220)+(#REF!*AY220)+(#REF!*AZ220)+(#REF!*BA220)+(#REF!*BB220)+(#REF!*BC220)+(#REF!*BD220))/(AW220+AX220+AY220+AZ220+BA220+BB220+BC220+BD220)</f>
        <v>#REF!</v>
      </c>
      <c r="BG220" s="388"/>
    </row>
    <row r="221" spans="2:59" ht="21.75" customHeight="1" x14ac:dyDescent="0.2">
      <c r="B221" s="117"/>
      <c r="C221" s="117"/>
      <c r="D221" s="186"/>
      <c r="E221" s="186"/>
      <c r="F221" s="186"/>
      <c r="G221" s="186"/>
      <c r="H221" s="186"/>
      <c r="I221" s="186"/>
      <c r="J221" s="186"/>
      <c r="K221" s="186"/>
      <c r="L221" s="186"/>
      <c r="M221" s="144"/>
      <c r="N221" s="144"/>
      <c r="O221" s="144"/>
      <c r="P221" s="144"/>
      <c r="Q221" s="368" t="s">
        <v>42</v>
      </c>
      <c r="R221" s="368"/>
      <c r="S221" s="368"/>
      <c r="T221" s="368"/>
      <c r="U221" s="368"/>
      <c r="V221" s="368"/>
      <c r="W221" s="368"/>
      <c r="X221" s="368"/>
      <c r="Y221" s="368"/>
      <c r="Z221" s="368"/>
      <c r="AA221" s="368"/>
      <c r="AB221" s="368"/>
      <c r="AC221" s="368"/>
      <c r="AD221" s="368"/>
      <c r="AE221" s="368" t="s">
        <v>49</v>
      </c>
      <c r="AF221" s="368"/>
      <c r="AG221" s="368"/>
      <c r="AH221" s="368"/>
      <c r="AI221" s="368"/>
      <c r="AJ221" s="368"/>
      <c r="AK221" s="368"/>
      <c r="AL221" s="368"/>
      <c r="AM221" s="368"/>
      <c r="AN221" s="368"/>
      <c r="AO221" s="368"/>
      <c r="AP221" s="368"/>
      <c r="AQ221" s="368"/>
      <c r="AR221" s="368"/>
      <c r="AT221" s="368" t="str">
        <f>$AT$133</f>
        <v>สถิติผลการเรียนของกลุ่มสาระการเรียนรู้ ปีการศึกษา 2558</v>
      </c>
      <c r="AU221" s="368"/>
      <c r="AV221" s="368"/>
      <c r="AW221" s="368"/>
      <c r="AX221" s="368"/>
      <c r="AY221" s="368"/>
      <c r="AZ221" s="368"/>
      <c r="BA221" s="368"/>
      <c r="BB221" s="368"/>
      <c r="BC221" s="368"/>
      <c r="BD221" s="368"/>
      <c r="BE221" s="368"/>
      <c r="BF221" s="368"/>
      <c r="BG221" s="368"/>
    </row>
    <row r="222" spans="2:59" ht="21" customHeight="1" thickBot="1" x14ac:dyDescent="0.25">
      <c r="B222" s="117"/>
      <c r="C222" s="117"/>
      <c r="D222" s="186"/>
      <c r="E222" s="186"/>
      <c r="F222" s="186"/>
      <c r="G222" s="186"/>
      <c r="H222" s="186"/>
      <c r="I222" s="186"/>
      <c r="J222" s="186"/>
      <c r="K222" s="186"/>
      <c r="L222" s="186"/>
      <c r="M222" s="144"/>
      <c r="N222" s="144"/>
      <c r="O222" s="144"/>
      <c r="P222" s="144"/>
      <c r="Q222" s="295" t="s">
        <v>18</v>
      </c>
      <c r="R222" s="295"/>
      <c r="S222" s="295"/>
      <c r="T222" s="295"/>
      <c r="U222" s="295"/>
      <c r="V222" s="295"/>
      <c r="W222" s="295"/>
      <c r="X222" s="295"/>
      <c r="Y222" s="295"/>
      <c r="Z222" s="295"/>
      <c r="AA222" s="295"/>
      <c r="AB222" s="295"/>
      <c r="AC222" s="295"/>
      <c r="AD222" s="295"/>
      <c r="AE222" s="295" t="s">
        <v>18</v>
      </c>
      <c r="AF222" s="295"/>
      <c r="AG222" s="295"/>
      <c r="AH222" s="295"/>
      <c r="AI222" s="295"/>
      <c r="AJ222" s="295"/>
      <c r="AK222" s="295"/>
      <c r="AL222" s="295"/>
      <c r="AM222" s="295"/>
      <c r="AN222" s="295"/>
      <c r="AO222" s="295"/>
      <c r="AP222" s="295"/>
      <c r="AQ222" s="295"/>
      <c r="AR222" s="295"/>
      <c r="AT222" s="295" t="s">
        <v>18</v>
      </c>
      <c r="AU222" s="295"/>
      <c r="AV222" s="295"/>
      <c r="AW222" s="295"/>
      <c r="AX222" s="295"/>
      <c r="AY222" s="295"/>
      <c r="AZ222" s="295"/>
      <c r="BA222" s="295"/>
      <c r="BB222" s="295"/>
      <c r="BC222" s="295"/>
      <c r="BD222" s="295"/>
      <c r="BE222" s="295"/>
      <c r="BF222" s="295"/>
      <c r="BG222" s="295"/>
    </row>
    <row r="223" spans="2:59" ht="21.75" customHeight="1" thickBot="1" x14ac:dyDescent="0.25">
      <c r="B223" s="117"/>
      <c r="C223" s="117"/>
      <c r="D223" s="186"/>
      <c r="E223" s="186"/>
      <c r="F223" s="186"/>
      <c r="G223" s="186"/>
      <c r="H223" s="186"/>
      <c r="I223" s="186"/>
      <c r="J223" s="186"/>
      <c r="K223" s="186"/>
      <c r="L223" s="186"/>
      <c r="M223" s="144"/>
      <c r="N223" s="144"/>
      <c r="O223" s="144"/>
      <c r="P223" s="144"/>
      <c r="Q223" s="290" t="s">
        <v>8</v>
      </c>
      <c r="R223" s="394" t="s">
        <v>17</v>
      </c>
      <c r="S223" s="322" t="s">
        <v>32</v>
      </c>
      <c r="T223" s="323"/>
      <c r="U223" s="324" t="s">
        <v>58</v>
      </c>
      <c r="V223" s="325"/>
      <c r="W223" s="325"/>
      <c r="X223" s="325"/>
      <c r="Y223" s="325"/>
      <c r="Z223" s="325"/>
      <c r="AA223" s="326"/>
      <c r="AB223" s="347" t="s">
        <v>46</v>
      </c>
      <c r="AC223" s="351" t="s">
        <v>7</v>
      </c>
      <c r="AD223" s="382" t="s">
        <v>30</v>
      </c>
      <c r="AE223" s="290" t="s">
        <v>8</v>
      </c>
      <c r="AF223" s="320" t="s">
        <v>17</v>
      </c>
      <c r="AG223" s="322" t="s">
        <v>32</v>
      </c>
      <c r="AH223" s="323"/>
      <c r="AI223" s="324" t="s">
        <v>58</v>
      </c>
      <c r="AJ223" s="325"/>
      <c r="AK223" s="325"/>
      <c r="AL223" s="325"/>
      <c r="AM223" s="325"/>
      <c r="AN223" s="325"/>
      <c r="AO223" s="326"/>
      <c r="AP223" s="347" t="s">
        <v>46</v>
      </c>
      <c r="AQ223" s="351" t="s">
        <v>7</v>
      </c>
      <c r="AR223" s="382" t="s">
        <v>30</v>
      </c>
      <c r="AT223" s="290" t="s">
        <v>8</v>
      </c>
      <c r="AU223" s="320" t="s">
        <v>17</v>
      </c>
      <c r="AV223" s="322" t="s">
        <v>32</v>
      </c>
      <c r="AW223" s="323"/>
      <c r="AX223" s="324" t="s">
        <v>58</v>
      </c>
      <c r="AY223" s="325"/>
      <c r="AZ223" s="325"/>
      <c r="BA223" s="325"/>
      <c r="BB223" s="325"/>
      <c r="BC223" s="325"/>
      <c r="BD223" s="326"/>
      <c r="BE223" s="347" t="s">
        <v>46</v>
      </c>
      <c r="BF223" s="351" t="s">
        <v>7</v>
      </c>
      <c r="BG223" s="382" t="s">
        <v>30</v>
      </c>
    </row>
    <row r="224" spans="2:59" ht="20.85" customHeight="1" thickBot="1" x14ac:dyDescent="0.25">
      <c r="B224" s="117"/>
      <c r="C224" s="117"/>
      <c r="D224" s="186"/>
      <c r="E224" s="186"/>
      <c r="F224" s="186"/>
      <c r="G224" s="186"/>
      <c r="H224" s="186"/>
      <c r="I224" s="186"/>
      <c r="J224" s="186"/>
      <c r="K224" s="186"/>
      <c r="L224" s="186"/>
      <c r="M224" s="144"/>
      <c r="N224" s="144"/>
      <c r="O224" s="144"/>
      <c r="P224" s="144"/>
      <c r="Q224" s="291"/>
      <c r="R224" s="395"/>
      <c r="S224" s="46" t="s">
        <v>9</v>
      </c>
      <c r="T224" s="47">
        <v>0</v>
      </c>
      <c r="U224" s="13">
        <v>1</v>
      </c>
      <c r="V224" s="11">
        <v>1.5</v>
      </c>
      <c r="W224" s="11">
        <v>2</v>
      </c>
      <c r="X224" s="12">
        <v>2.5</v>
      </c>
      <c r="Y224" s="13">
        <v>3</v>
      </c>
      <c r="Z224" s="11">
        <v>3.5</v>
      </c>
      <c r="AA224" s="12">
        <v>4</v>
      </c>
      <c r="AB224" s="348"/>
      <c r="AC224" s="352"/>
      <c r="AD224" s="383"/>
      <c r="AE224" s="291"/>
      <c r="AF224" s="321"/>
      <c r="AG224" s="46" t="s">
        <v>9</v>
      </c>
      <c r="AH224" s="47">
        <v>0</v>
      </c>
      <c r="AI224" s="13">
        <v>1</v>
      </c>
      <c r="AJ224" s="11">
        <v>1.5</v>
      </c>
      <c r="AK224" s="11">
        <v>2</v>
      </c>
      <c r="AL224" s="12">
        <v>2.5</v>
      </c>
      <c r="AM224" s="13">
        <v>3</v>
      </c>
      <c r="AN224" s="11">
        <v>3.5</v>
      </c>
      <c r="AO224" s="12">
        <v>4</v>
      </c>
      <c r="AP224" s="348"/>
      <c r="AQ224" s="352"/>
      <c r="AR224" s="383"/>
      <c r="AT224" s="291"/>
      <c r="AU224" s="321"/>
      <c r="AV224" s="46" t="s">
        <v>9</v>
      </c>
      <c r="AW224" s="47">
        <v>0</v>
      </c>
      <c r="AX224" s="13">
        <v>1</v>
      </c>
      <c r="AY224" s="11">
        <v>1.5</v>
      </c>
      <c r="AZ224" s="11">
        <v>2</v>
      </c>
      <c r="BA224" s="12">
        <v>2.5</v>
      </c>
      <c r="BB224" s="13">
        <v>3</v>
      </c>
      <c r="BC224" s="11">
        <v>3.5</v>
      </c>
      <c r="BD224" s="12">
        <v>4</v>
      </c>
      <c r="BE224" s="348"/>
      <c r="BF224" s="352"/>
      <c r="BG224" s="383"/>
    </row>
    <row r="225" spans="2:59" ht="20.85" customHeight="1" x14ac:dyDescent="0.2">
      <c r="B225" s="117"/>
      <c r="C225" s="117"/>
      <c r="D225" s="186"/>
      <c r="E225" s="186"/>
      <c r="F225" s="186"/>
      <c r="G225" s="186"/>
      <c r="H225" s="186"/>
      <c r="I225" s="186"/>
      <c r="J225" s="186"/>
      <c r="K225" s="186"/>
      <c r="L225" s="186"/>
      <c r="M225" s="144"/>
      <c r="N225" s="144"/>
      <c r="O225" s="144"/>
      <c r="P225" s="144"/>
      <c r="Q225" s="270" t="s">
        <v>20</v>
      </c>
      <c r="R225" s="64" t="s">
        <v>12</v>
      </c>
      <c r="S225" s="14">
        <f t="shared" ref="S225:AA225" si="277">S9</f>
        <v>10</v>
      </c>
      <c r="T225" s="15">
        <f t="shared" si="277"/>
        <v>0</v>
      </c>
      <c r="U225" s="14">
        <f t="shared" si="277"/>
        <v>0</v>
      </c>
      <c r="V225" s="17">
        <f t="shared" si="277"/>
        <v>0</v>
      </c>
      <c r="W225" s="17">
        <f t="shared" si="277"/>
        <v>5</v>
      </c>
      <c r="X225" s="15">
        <f t="shared" si="277"/>
        <v>8</v>
      </c>
      <c r="Y225" s="14">
        <f t="shared" si="277"/>
        <v>11</v>
      </c>
      <c r="Z225" s="17">
        <f t="shared" si="277"/>
        <v>4</v>
      </c>
      <c r="AA225" s="15">
        <f t="shared" si="277"/>
        <v>216</v>
      </c>
      <c r="AB225" s="16">
        <f>SUM(S225:AA225)</f>
        <v>254</v>
      </c>
      <c r="AC225" s="41">
        <f>SUM((T224*T225)+(U224*U225)+(V224*V225)+(W224*W225)+(X224*X225)+(Y224*Y225)+(Z224*Z225)+(AA224*AA225))/(T225+U225+V225+W225+X225+Y225+Z225+AA225)</f>
        <v>3.8565573770491803</v>
      </c>
      <c r="AD225" s="72">
        <f>SUM(AC225/4*100)</f>
        <v>96.413934426229503</v>
      </c>
      <c r="AE225" s="270" t="s">
        <v>20</v>
      </c>
      <c r="AF225" s="59" t="s">
        <v>12</v>
      </c>
      <c r="AG225" s="14">
        <f t="shared" ref="AG225:AO225" si="278">AG9</f>
        <v>0</v>
      </c>
      <c r="AH225" s="15">
        <f t="shared" si="278"/>
        <v>5</v>
      </c>
      <c r="AI225" s="14">
        <f t="shared" si="278"/>
        <v>0</v>
      </c>
      <c r="AJ225" s="17">
        <f t="shared" si="278"/>
        <v>0</v>
      </c>
      <c r="AK225" s="17">
        <f t="shared" si="278"/>
        <v>0</v>
      </c>
      <c r="AL225" s="15">
        <f t="shared" si="278"/>
        <v>0</v>
      </c>
      <c r="AM225" s="14">
        <f t="shared" si="278"/>
        <v>0</v>
      </c>
      <c r="AN225" s="17">
        <f t="shared" si="278"/>
        <v>2</v>
      </c>
      <c r="AO225" s="15">
        <f t="shared" si="278"/>
        <v>227</v>
      </c>
      <c r="AP225" s="16">
        <f>SUM(AG225:AO225)</f>
        <v>234</v>
      </c>
      <c r="AQ225" s="41">
        <f>SUM((AH224*AH225)+(AI224*AI225)+(AJ224*AJ225)+(AK224*AK225)+(AL224*AL225)+(AM224*AM225)+(AN224*AN225)+(AO224*AO225))/(AH225+AI225+AJ225+AK225+AL225+AM225+AN225+AO225)</f>
        <v>3.9102564102564101</v>
      </c>
      <c r="AR225" s="72">
        <f>SUM(AQ225/4*100)</f>
        <v>97.756410256410248</v>
      </c>
      <c r="AT225" s="270" t="s">
        <v>20</v>
      </c>
      <c r="AU225" s="59" t="s">
        <v>12</v>
      </c>
      <c r="AV225" s="14">
        <f t="shared" ref="AV225:BD227" si="279">SUM(S225+AG225)</f>
        <v>10</v>
      </c>
      <c r="AW225" s="15">
        <f t="shared" si="279"/>
        <v>5</v>
      </c>
      <c r="AX225" s="14">
        <f t="shared" si="279"/>
        <v>0</v>
      </c>
      <c r="AY225" s="17">
        <f t="shared" si="279"/>
        <v>0</v>
      </c>
      <c r="AZ225" s="17">
        <f t="shared" si="279"/>
        <v>5</v>
      </c>
      <c r="BA225" s="15">
        <f t="shared" si="279"/>
        <v>8</v>
      </c>
      <c r="BB225" s="14">
        <f t="shared" si="279"/>
        <v>11</v>
      </c>
      <c r="BC225" s="17">
        <f t="shared" si="279"/>
        <v>6</v>
      </c>
      <c r="BD225" s="15">
        <f t="shared" si="279"/>
        <v>443</v>
      </c>
      <c r="BE225" s="16">
        <f>SUM(AV225:BD225)</f>
        <v>488</v>
      </c>
      <c r="BF225" s="41">
        <f>SUM((AW224*AW225)+(AX224*AX225)+(AY224*AY225)+(AZ224*AZ225)+(BA224*BA225)+(BB224*BB225)+(BC224*BC225)+(BD224*BD225))/(AW225+AX225+AY225+AZ225+BA225+BB225+BC225+BD225)</f>
        <v>3.8828451882845187</v>
      </c>
      <c r="BG225" s="72">
        <f>SUM(BF225/4*100)</f>
        <v>97.071129707112974</v>
      </c>
    </row>
    <row r="226" spans="2:59" ht="21.75" customHeight="1" x14ac:dyDescent="0.2">
      <c r="B226" s="117"/>
      <c r="C226" s="117"/>
      <c r="D226" s="186"/>
      <c r="E226" s="186"/>
      <c r="F226" s="186"/>
      <c r="G226" s="186"/>
      <c r="H226" s="186"/>
      <c r="I226" s="186"/>
      <c r="J226" s="186"/>
      <c r="K226" s="186"/>
      <c r="L226" s="186"/>
      <c r="M226" s="144"/>
      <c r="N226" s="144"/>
      <c r="O226" s="144"/>
      <c r="P226" s="144"/>
      <c r="Q226" s="270"/>
      <c r="R226" s="65" t="s">
        <v>13</v>
      </c>
      <c r="S226" s="18">
        <f t="shared" ref="S226:AA226" si="280">S31</f>
        <v>4</v>
      </c>
      <c r="T226" s="19">
        <f t="shared" si="280"/>
        <v>5</v>
      </c>
      <c r="U226" s="18">
        <f t="shared" si="280"/>
        <v>7</v>
      </c>
      <c r="V226" s="37">
        <f t="shared" si="280"/>
        <v>3</v>
      </c>
      <c r="W226" s="37">
        <f t="shared" si="280"/>
        <v>12</v>
      </c>
      <c r="X226" s="19">
        <f t="shared" si="280"/>
        <v>13</v>
      </c>
      <c r="Y226" s="18">
        <f t="shared" si="280"/>
        <v>40</v>
      </c>
      <c r="Z226" s="37">
        <f t="shared" si="280"/>
        <v>68</v>
      </c>
      <c r="AA226" s="19">
        <f t="shared" si="280"/>
        <v>122</v>
      </c>
      <c r="AB226" s="45">
        <f>SUM(S226:AA226)</f>
        <v>274</v>
      </c>
      <c r="AC226" s="42">
        <f>SUM((T224*T226)+(U224*U226)+(V224*V226)+(W224*W226)+(X224*X226)+(Y224*Y226)+(Z224*Z226)+(AA224*AA226))/(T226+U226+V226+W226+X226+Y226+Z226+AA226)</f>
        <v>3.3851851851851853</v>
      </c>
      <c r="AD226" s="67">
        <f>SUM(AC226/4*100)</f>
        <v>84.629629629629633</v>
      </c>
      <c r="AE226" s="270"/>
      <c r="AF226" s="60" t="s">
        <v>13</v>
      </c>
      <c r="AG226" s="18">
        <f t="shared" ref="AG226:AO226" si="281">AG31</f>
        <v>0</v>
      </c>
      <c r="AH226" s="19">
        <f t="shared" si="281"/>
        <v>9</v>
      </c>
      <c r="AI226" s="18">
        <f t="shared" si="281"/>
        <v>20</v>
      </c>
      <c r="AJ226" s="37">
        <f t="shared" si="281"/>
        <v>15</v>
      </c>
      <c r="AK226" s="37">
        <f t="shared" si="281"/>
        <v>25</v>
      </c>
      <c r="AL226" s="19">
        <f t="shared" si="281"/>
        <v>26</v>
      </c>
      <c r="AM226" s="18">
        <f t="shared" si="281"/>
        <v>19</v>
      </c>
      <c r="AN226" s="37">
        <f t="shared" si="281"/>
        <v>12</v>
      </c>
      <c r="AO226" s="19">
        <f t="shared" si="281"/>
        <v>135</v>
      </c>
      <c r="AP226" s="45">
        <f>SUM(AG226:AO226)</f>
        <v>261</v>
      </c>
      <c r="AQ226" s="42">
        <f>SUM((AH224*AH226)+(AI224*AI226)+(AJ224*AJ226)+(AK224*AK226)+(AL224*AL226)+(AM224*AM226)+(AN224*AN226)+(AO224*AO226))/(AH226+AI226+AJ226+AK226+AL226+AM226+AN226+AO226)</f>
        <v>3.0517241379310347</v>
      </c>
      <c r="AR226" s="67">
        <f>SUM(AQ226/4*100)</f>
        <v>76.293103448275872</v>
      </c>
      <c r="AT226" s="270"/>
      <c r="AU226" s="60" t="s">
        <v>13</v>
      </c>
      <c r="AV226" s="18">
        <f t="shared" si="279"/>
        <v>4</v>
      </c>
      <c r="AW226" s="19">
        <f t="shared" si="279"/>
        <v>14</v>
      </c>
      <c r="AX226" s="18">
        <f t="shared" si="279"/>
        <v>27</v>
      </c>
      <c r="AY226" s="37">
        <f t="shared" si="279"/>
        <v>18</v>
      </c>
      <c r="AZ226" s="37">
        <f t="shared" si="279"/>
        <v>37</v>
      </c>
      <c r="BA226" s="19">
        <f t="shared" si="279"/>
        <v>39</v>
      </c>
      <c r="BB226" s="18">
        <f t="shared" si="279"/>
        <v>59</v>
      </c>
      <c r="BC226" s="37">
        <f t="shared" si="279"/>
        <v>80</v>
      </c>
      <c r="BD226" s="19">
        <f t="shared" si="279"/>
        <v>257</v>
      </c>
      <c r="BE226" s="45">
        <f>SUM(AV226:BD226)</f>
        <v>535</v>
      </c>
      <c r="BF226" s="42">
        <f>SUM((AW224*AW226)+(AX224*AX226)+(AY224*AY226)+(AZ224*AZ226)+(BA224*BA226)+(BB224*BB226)+(BC224*BC226)+(BD224*BD226))/(AW226+AX226+AY226+AZ226+BA226+BB226+BC226+BD226)</f>
        <v>3.221280602636535</v>
      </c>
      <c r="BG226" s="67">
        <f t="shared" ref="BG226:BG234" si="282">SUM(BF226/4*100)</f>
        <v>80.53201506591337</v>
      </c>
    </row>
    <row r="227" spans="2:59" ht="21.75" customHeight="1" thickBot="1" x14ac:dyDescent="0.25">
      <c r="B227" s="117"/>
      <c r="C227" s="117"/>
      <c r="D227" s="186"/>
      <c r="E227" s="186"/>
      <c r="F227" s="186"/>
      <c r="G227" s="186"/>
      <c r="H227" s="186"/>
      <c r="I227" s="186"/>
      <c r="J227" s="186"/>
      <c r="K227" s="186"/>
      <c r="L227" s="186"/>
      <c r="M227" s="144"/>
      <c r="N227" s="144"/>
      <c r="O227" s="144"/>
      <c r="P227" s="144"/>
      <c r="Q227" s="270"/>
      <c r="R227" s="107" t="s">
        <v>0</v>
      </c>
      <c r="S227" s="24">
        <f t="shared" ref="S227:AA227" si="283">S53</f>
        <v>12</v>
      </c>
      <c r="T227" s="25">
        <f t="shared" si="283"/>
        <v>1</v>
      </c>
      <c r="U227" s="24">
        <f t="shared" si="283"/>
        <v>3</v>
      </c>
      <c r="V227" s="26">
        <f t="shared" si="283"/>
        <v>4</v>
      </c>
      <c r="W227" s="26">
        <f t="shared" si="283"/>
        <v>11</v>
      </c>
      <c r="X227" s="25">
        <f t="shared" si="283"/>
        <v>22</v>
      </c>
      <c r="Y227" s="24">
        <f t="shared" si="283"/>
        <v>66</v>
      </c>
      <c r="Z227" s="26">
        <f t="shared" si="283"/>
        <v>49</v>
      </c>
      <c r="AA227" s="25">
        <f t="shared" si="283"/>
        <v>38</v>
      </c>
      <c r="AB227" s="27">
        <f>SUM(S227:AA227)</f>
        <v>206</v>
      </c>
      <c r="AC227" s="42">
        <f>SUM((T224*T227)+(U224*U227)+(V224*V227)+(W224*W227)+(X224*X227)+(Y224*Y227)+(Z224*Z227)+(AA224*AA227))/(T227+U227+V227+W227+X227+Y227+Z227+AA227)</f>
        <v>3.1314432989690721</v>
      </c>
      <c r="AD227" s="71">
        <f>SUM(AC227/4*100)</f>
        <v>78.286082474226802</v>
      </c>
      <c r="AE227" s="270"/>
      <c r="AF227" s="61" t="s">
        <v>0</v>
      </c>
      <c r="AG227" s="24">
        <f t="shared" ref="AG227:AO227" si="284">AG53</f>
        <v>11</v>
      </c>
      <c r="AH227" s="25">
        <f t="shared" si="284"/>
        <v>3</v>
      </c>
      <c r="AI227" s="24">
        <f t="shared" si="284"/>
        <v>14</v>
      </c>
      <c r="AJ227" s="26">
        <f t="shared" si="284"/>
        <v>14</v>
      </c>
      <c r="AK227" s="26">
        <f t="shared" si="284"/>
        <v>10</v>
      </c>
      <c r="AL227" s="25">
        <f t="shared" si="284"/>
        <v>13</v>
      </c>
      <c r="AM227" s="24">
        <f t="shared" si="284"/>
        <v>22</v>
      </c>
      <c r="AN227" s="26">
        <f t="shared" si="284"/>
        <v>15</v>
      </c>
      <c r="AO227" s="25">
        <f t="shared" si="284"/>
        <v>98</v>
      </c>
      <c r="AP227" s="27">
        <f>SUM(AG227:AO227)</f>
        <v>200</v>
      </c>
      <c r="AQ227" s="42">
        <f>SUM((AH224*AH227)+(AI224*AI227)+(AJ224*AJ227)+(AK224*AK227)+(AL224*AL227)+(AM224*AM227)+(AN224*AN227)+(AO224*AO227))/(AH227+AI227+AJ227+AK227+AL227+AM227+AN227+AO227)</f>
        <v>3.1640211640211642</v>
      </c>
      <c r="AR227" s="71">
        <f>SUM(AQ227/4*100)</f>
        <v>79.100529100529101</v>
      </c>
      <c r="AT227" s="270"/>
      <c r="AU227" s="61" t="s">
        <v>0</v>
      </c>
      <c r="AV227" s="24">
        <f t="shared" si="279"/>
        <v>23</v>
      </c>
      <c r="AW227" s="25">
        <f t="shared" si="279"/>
        <v>4</v>
      </c>
      <c r="AX227" s="24">
        <f t="shared" si="279"/>
        <v>17</v>
      </c>
      <c r="AY227" s="26">
        <f t="shared" si="279"/>
        <v>18</v>
      </c>
      <c r="AZ227" s="26">
        <f t="shared" si="279"/>
        <v>21</v>
      </c>
      <c r="BA227" s="25">
        <f t="shared" si="279"/>
        <v>35</v>
      </c>
      <c r="BB227" s="24">
        <f t="shared" si="279"/>
        <v>88</v>
      </c>
      <c r="BC227" s="26">
        <f t="shared" si="279"/>
        <v>64</v>
      </c>
      <c r="BD227" s="25">
        <f t="shared" si="279"/>
        <v>136</v>
      </c>
      <c r="BE227" s="27">
        <f>SUM(AV227:BD227)</f>
        <v>406</v>
      </c>
      <c r="BF227" s="42">
        <f>SUM((AW224*AW227)+(AX224*AX227)+(AY224*AY227)+(AZ224*AZ227)+(BA224*BA227)+(BB224*BB227)+(BC224*BC227)+(BD224*BD227))/(AW227+AX227+AY227+AZ227+BA227+BB227+BC227+BD227)</f>
        <v>3.1475195822454309</v>
      </c>
      <c r="BG227" s="71">
        <f t="shared" si="282"/>
        <v>78.687989556135776</v>
      </c>
    </row>
    <row r="228" spans="2:59" ht="21.75" customHeight="1" x14ac:dyDescent="0.2">
      <c r="B228" s="117"/>
      <c r="C228" s="117"/>
      <c r="D228" s="186"/>
      <c r="E228" s="186"/>
      <c r="F228" s="186"/>
      <c r="G228" s="186"/>
      <c r="H228" s="186"/>
      <c r="I228" s="186"/>
      <c r="J228" s="186"/>
      <c r="K228" s="186"/>
      <c r="L228" s="186"/>
      <c r="M228" s="144"/>
      <c r="N228" s="144"/>
      <c r="O228" s="144"/>
      <c r="P228" s="144"/>
      <c r="Q228" s="270"/>
      <c r="R228" s="403" t="s">
        <v>6</v>
      </c>
      <c r="S228" s="24">
        <f>SUM(S225:S227)</f>
        <v>26</v>
      </c>
      <c r="T228" s="25">
        <f t="shared" ref="T228:AB228" si="285">SUM(T225:T227)</f>
        <v>6</v>
      </c>
      <c r="U228" s="24">
        <f t="shared" si="285"/>
        <v>10</v>
      </c>
      <c r="V228" s="26">
        <f t="shared" si="285"/>
        <v>7</v>
      </c>
      <c r="W228" s="26">
        <f t="shared" si="285"/>
        <v>28</v>
      </c>
      <c r="X228" s="25">
        <f t="shared" si="285"/>
        <v>43</v>
      </c>
      <c r="Y228" s="24">
        <f t="shared" si="285"/>
        <v>117</v>
      </c>
      <c r="Z228" s="26">
        <f t="shared" si="285"/>
        <v>121</v>
      </c>
      <c r="AA228" s="25">
        <f t="shared" si="285"/>
        <v>376</v>
      </c>
      <c r="AB228" s="357">
        <f t="shared" si="285"/>
        <v>734</v>
      </c>
      <c r="AC228" s="287">
        <f>SUM((T224*T228)+(U224*U228)+(V224*V228)+(W224*W228)+(X224*X228)+(Y224*Y228)+(Z224*Z228)+(AA224*AA228))/(T228+U228+V228+W228+X228+Y228+Z228+AA228)</f>
        <v>3.4781073446327682</v>
      </c>
      <c r="AD228" s="384">
        <f>SUM(AC228/4*100)</f>
        <v>86.952683615819211</v>
      </c>
      <c r="AE228" s="270"/>
      <c r="AF228" s="366" t="s">
        <v>6</v>
      </c>
      <c r="AG228" s="24">
        <f>SUM(AG225:AG227)</f>
        <v>11</v>
      </c>
      <c r="AH228" s="25">
        <f t="shared" ref="AH228:AP228" si="286">SUM(AH225:AH227)</f>
        <v>17</v>
      </c>
      <c r="AI228" s="24">
        <f t="shared" si="286"/>
        <v>34</v>
      </c>
      <c r="AJ228" s="26">
        <f t="shared" si="286"/>
        <v>29</v>
      </c>
      <c r="AK228" s="26">
        <f t="shared" si="286"/>
        <v>35</v>
      </c>
      <c r="AL228" s="25">
        <f t="shared" si="286"/>
        <v>39</v>
      </c>
      <c r="AM228" s="24">
        <f t="shared" si="286"/>
        <v>41</v>
      </c>
      <c r="AN228" s="26">
        <f t="shared" si="286"/>
        <v>29</v>
      </c>
      <c r="AO228" s="25">
        <f t="shared" si="286"/>
        <v>460</v>
      </c>
      <c r="AP228" s="357">
        <f t="shared" si="286"/>
        <v>695</v>
      </c>
      <c r="AQ228" s="287">
        <f>SUM((AH224*AH228)+(AI224*AI228)+(AJ224*AJ228)+(AK224*AK228)+(AL224*AL228)+(AM224*AM228)+(AN224*AN228)+(AO224*AO228))/(AH228+AI228+AJ228+AK228+AL228+AM228+AN228+AO228)</f>
        <v>3.3764619883040936</v>
      </c>
      <c r="AR228" s="384">
        <f>SUM(AQ228/4*100)</f>
        <v>84.411549707602347</v>
      </c>
      <c r="AT228" s="270"/>
      <c r="AU228" s="366" t="s">
        <v>6</v>
      </c>
      <c r="AV228" s="24">
        <f t="shared" ref="AV228:BE228" si="287">SUM(AV225:AV227)</f>
        <v>37</v>
      </c>
      <c r="AW228" s="25">
        <f t="shared" si="287"/>
        <v>23</v>
      </c>
      <c r="AX228" s="24">
        <f t="shared" si="287"/>
        <v>44</v>
      </c>
      <c r="AY228" s="26">
        <f t="shared" si="287"/>
        <v>36</v>
      </c>
      <c r="AZ228" s="26">
        <f t="shared" si="287"/>
        <v>63</v>
      </c>
      <c r="BA228" s="25">
        <f t="shared" si="287"/>
        <v>82</v>
      </c>
      <c r="BB228" s="24">
        <f t="shared" si="287"/>
        <v>158</v>
      </c>
      <c r="BC228" s="26">
        <f t="shared" si="287"/>
        <v>150</v>
      </c>
      <c r="BD228" s="25">
        <f t="shared" si="287"/>
        <v>836</v>
      </c>
      <c r="BE228" s="357">
        <f t="shared" si="287"/>
        <v>1429</v>
      </c>
      <c r="BF228" s="287">
        <f>SUM((AW224*AW228)+(AX224*AX228)+(AY224*AY228)+(AZ224*AZ228)+(BA224*BA228)+(BB224*BB228)+(BC224*BC228)+(BD224*BD228))/(AW228+AX228+AY228+AZ228+BA228+BB228+BC228+BD228)</f>
        <v>3.4281609195402298</v>
      </c>
      <c r="BG228" s="384">
        <f>SUM(BF228/4*100)</f>
        <v>85.704022988505741</v>
      </c>
    </row>
    <row r="229" spans="2:59" ht="21.75" customHeight="1" x14ac:dyDescent="0.2">
      <c r="B229" s="117"/>
      <c r="C229" s="117"/>
      <c r="D229" s="186"/>
      <c r="E229" s="186"/>
      <c r="F229" s="186"/>
      <c r="G229" s="186"/>
      <c r="H229" s="186"/>
      <c r="I229" s="186"/>
      <c r="J229" s="186"/>
      <c r="K229" s="186"/>
      <c r="L229" s="186"/>
      <c r="M229" s="144"/>
      <c r="N229" s="144"/>
      <c r="O229" s="144"/>
      <c r="P229" s="144"/>
      <c r="Q229" s="270"/>
      <c r="R229" s="404"/>
      <c r="S229" s="277">
        <f>SUM(S228+T228)</f>
        <v>32</v>
      </c>
      <c r="T229" s="279"/>
      <c r="U229" s="277">
        <f>SUM(U228+V228+W228+X228)</f>
        <v>88</v>
      </c>
      <c r="V229" s="278"/>
      <c r="W229" s="278"/>
      <c r="X229" s="279"/>
      <c r="Y229" s="277">
        <f>SUM(Y228+Z228+AA228)</f>
        <v>614</v>
      </c>
      <c r="Z229" s="278"/>
      <c r="AA229" s="279"/>
      <c r="AB229" s="358"/>
      <c r="AC229" s="287"/>
      <c r="AD229" s="384"/>
      <c r="AE229" s="270"/>
      <c r="AF229" s="367"/>
      <c r="AG229" s="277">
        <f>SUM(AG228+AH228)</f>
        <v>28</v>
      </c>
      <c r="AH229" s="279"/>
      <c r="AI229" s="277">
        <f>SUM(AI228+AJ228+AK228+AL228)</f>
        <v>137</v>
      </c>
      <c r="AJ229" s="278"/>
      <c r="AK229" s="278"/>
      <c r="AL229" s="279"/>
      <c r="AM229" s="277">
        <f>SUM(AM228+AN228+AO228)</f>
        <v>530</v>
      </c>
      <c r="AN229" s="278"/>
      <c r="AO229" s="279"/>
      <c r="AP229" s="358"/>
      <c r="AQ229" s="287"/>
      <c r="AR229" s="384"/>
      <c r="AT229" s="270"/>
      <c r="AU229" s="367"/>
      <c r="AV229" s="277">
        <f>SUM(AV228+AW228)</f>
        <v>60</v>
      </c>
      <c r="AW229" s="279"/>
      <c r="AX229" s="277">
        <f>SUM(AX228+AY228+AZ228+BA228)</f>
        <v>225</v>
      </c>
      <c r="AY229" s="278"/>
      <c r="AZ229" s="278"/>
      <c r="BA229" s="279"/>
      <c r="BB229" s="277">
        <f>SUM(BB228+BC228+BD228)</f>
        <v>1144</v>
      </c>
      <c r="BC229" s="278"/>
      <c r="BD229" s="279"/>
      <c r="BE229" s="358"/>
      <c r="BF229" s="287"/>
      <c r="BG229" s="384"/>
    </row>
    <row r="230" spans="2:59" ht="21.75" customHeight="1" x14ac:dyDescent="0.2">
      <c r="B230" s="117"/>
      <c r="C230" s="117"/>
      <c r="D230" s="186"/>
      <c r="E230" s="186"/>
      <c r="F230" s="186"/>
      <c r="G230" s="186"/>
      <c r="H230" s="186"/>
      <c r="I230" s="186"/>
      <c r="J230" s="186"/>
      <c r="K230" s="186"/>
      <c r="L230" s="186"/>
      <c r="M230" s="144"/>
      <c r="N230" s="144"/>
      <c r="O230" s="144"/>
      <c r="P230" s="144"/>
      <c r="Q230" s="270"/>
      <c r="R230" s="107" t="s">
        <v>7</v>
      </c>
      <c r="S230" s="48">
        <f>SUM(S228/((AB228)-(S228)))</f>
        <v>3.6723163841807911E-2</v>
      </c>
      <c r="T230" s="49">
        <f>SUM(T228/((AB228)-(S228)))</f>
        <v>8.4745762711864406E-3</v>
      </c>
      <c r="U230" s="48">
        <f>SUM(U228/((AB228)-(S228)))</f>
        <v>1.4124293785310734E-2</v>
      </c>
      <c r="V230" s="38">
        <f>SUM(V228/((AB228)-(S228)))</f>
        <v>9.887005649717515E-3</v>
      </c>
      <c r="W230" s="38">
        <f>SUM(W228/((AB228)-(S228)))</f>
        <v>3.954802259887006E-2</v>
      </c>
      <c r="X230" s="49">
        <f>SUM(X228/((AB228)-(S228)))</f>
        <v>6.0734463276836161E-2</v>
      </c>
      <c r="Y230" s="48">
        <f>SUM(Y228/((AB228)-(S228)))</f>
        <v>0.1652542372881356</v>
      </c>
      <c r="Z230" s="38">
        <f>SUM(Z228/((AB228)-(S228)))</f>
        <v>0.17090395480225989</v>
      </c>
      <c r="AA230" s="49">
        <f>SUM(AA228/((AB228)-(S228)))</f>
        <v>0.53107344632768361</v>
      </c>
      <c r="AB230" s="282">
        <f>SUM(T231+U231+Y231)</f>
        <v>1</v>
      </c>
      <c r="AC230" s="287" t="e">
        <f>SUM((#REF!*T230)+(#REF!*U230)+(#REF!*V230)+(#REF!*W230)+(#REF!*X230)+(#REF!*Y230)+(#REF!*Z230)+(#REF!*AA230))/(T230+U230+V230+W230+X230+Y230+Z230+AA230)</f>
        <v>#REF!</v>
      </c>
      <c r="AD230" s="384"/>
      <c r="AE230" s="270"/>
      <c r="AF230" s="61" t="s">
        <v>7</v>
      </c>
      <c r="AG230" s="48">
        <f>SUM(AG228/((AP228)-(AG228)))</f>
        <v>1.6081871345029239E-2</v>
      </c>
      <c r="AH230" s="49">
        <f>SUM(AH228/((AP228)-(AG228)))</f>
        <v>2.4853801169590642E-2</v>
      </c>
      <c r="AI230" s="48">
        <f>SUM(AI228/((AP228)-(AG228)))</f>
        <v>4.9707602339181284E-2</v>
      </c>
      <c r="AJ230" s="38">
        <f>SUM(AJ228/((AP228)-(AG228)))</f>
        <v>4.2397660818713448E-2</v>
      </c>
      <c r="AK230" s="38">
        <f>SUM(AK228/((AP228)-(AG228)))</f>
        <v>5.1169590643274851E-2</v>
      </c>
      <c r="AL230" s="49">
        <f>SUM(AL228/((AP228)-(AG228)))</f>
        <v>5.701754385964912E-2</v>
      </c>
      <c r="AM230" s="48">
        <f>SUM(AM228/((AP228)-(AG228)))</f>
        <v>5.9941520467836254E-2</v>
      </c>
      <c r="AN230" s="38">
        <f>SUM(AN228/((AP228)-(AG228)))</f>
        <v>4.2397660818713448E-2</v>
      </c>
      <c r="AO230" s="49">
        <f>SUM(AO228/((AP228)-(AG228)))</f>
        <v>0.67251461988304095</v>
      </c>
      <c r="AP230" s="282">
        <f>SUM(AH231+AI231+AM231)</f>
        <v>1</v>
      </c>
      <c r="AQ230" s="287" t="e">
        <f>SUM((#REF!*AH230)+(#REF!*AI230)+(#REF!*AJ230)+(#REF!*AK230)+(#REF!*AL230)+(#REF!*AM230)+(#REF!*AN230)+(#REF!*AO230))/(AH230+AI230+AJ230+AK230+AL230+AM230+AN230+AO230)</f>
        <v>#REF!</v>
      </c>
      <c r="AR230" s="384"/>
      <c r="AT230" s="270"/>
      <c r="AU230" s="61" t="s">
        <v>7</v>
      </c>
      <c r="AV230" s="48">
        <f>SUM(AV228/((BE228)-(AV228)))</f>
        <v>2.6580459770114941E-2</v>
      </c>
      <c r="AW230" s="49">
        <f>SUM(AW228/((BE228)-(AV228)))</f>
        <v>1.6522988505747127E-2</v>
      </c>
      <c r="AX230" s="48">
        <f>SUM(AX228/((BE228)-(AV228)))</f>
        <v>3.1609195402298854E-2</v>
      </c>
      <c r="AY230" s="38">
        <f>SUM(AY228/((BE228)-(AV228)))</f>
        <v>2.5862068965517241E-2</v>
      </c>
      <c r="AZ230" s="38">
        <f>SUM(AZ228/((BE228)-(AV228)))</f>
        <v>4.5258620689655173E-2</v>
      </c>
      <c r="BA230" s="49">
        <f>SUM(BA228/((BE228)-(AV228)))</f>
        <v>5.8908045977011492E-2</v>
      </c>
      <c r="BB230" s="48">
        <f>SUM(BB228/((BE228)-(AV228)))</f>
        <v>0.11350574712643678</v>
      </c>
      <c r="BC230" s="38">
        <f>SUM(BC228/((BE228)-(AV228)))</f>
        <v>0.10775862068965517</v>
      </c>
      <c r="BD230" s="49">
        <f>SUM(BD228/((BE228)-(AV228)))</f>
        <v>0.60057471264367812</v>
      </c>
      <c r="BE230" s="282">
        <f>SUM(AW231+AX231+BB231)</f>
        <v>1</v>
      </c>
      <c r="BF230" s="287" t="e">
        <f>SUM((#REF!*AW230)+(#REF!*AX230)+(#REF!*AY230)+(#REF!*AZ230)+(#REF!*BA230)+(#REF!*BB230)+(#REF!*BC230)+(#REF!*BD230))/(AW230+AX230+AY230+AZ230+BA230+BB230+BC230+BD230)</f>
        <v>#REF!</v>
      </c>
      <c r="BG230" s="384"/>
    </row>
    <row r="231" spans="2:59" ht="21.75" customHeight="1" thickBot="1" x14ac:dyDescent="0.25">
      <c r="B231" s="117"/>
      <c r="C231" s="117"/>
      <c r="D231" s="186"/>
      <c r="E231" s="186"/>
      <c r="F231" s="186"/>
      <c r="G231" s="186"/>
      <c r="H231" s="186"/>
      <c r="I231" s="186"/>
      <c r="J231" s="186"/>
      <c r="K231" s="186"/>
      <c r="L231" s="186"/>
      <c r="M231" s="144"/>
      <c r="N231" s="144"/>
      <c r="O231" s="144"/>
      <c r="P231" s="144"/>
      <c r="Q231" s="270"/>
      <c r="R231" s="124" t="s">
        <v>10</v>
      </c>
      <c r="S231" s="151">
        <f>SUM(S230)</f>
        <v>3.6723163841807911E-2</v>
      </c>
      <c r="T231" s="153">
        <f>SUM(T230)</f>
        <v>8.4745762711864406E-3</v>
      </c>
      <c r="U231" s="284">
        <f>SUM(U230:X230)</f>
        <v>0.12429378531073446</v>
      </c>
      <c r="V231" s="285"/>
      <c r="W231" s="285"/>
      <c r="X231" s="286"/>
      <c r="Y231" s="284">
        <f>SUM(Y230:AA230)</f>
        <v>0.86723163841807915</v>
      </c>
      <c r="Z231" s="285"/>
      <c r="AA231" s="286"/>
      <c r="AB231" s="283"/>
      <c r="AC231" s="288" t="e">
        <f>SUM((#REF!*T231)+(#REF!*U231)+(#REF!*V231)+(#REF!*W231)+(#REF!*X231)+(#REF!*Y231)+(#REF!*Z231)+(#REF!*AA231))/(T231+U231+V231+W231+X231+Y231+Z231+AA231)</f>
        <v>#REF!</v>
      </c>
      <c r="AD231" s="384"/>
      <c r="AE231" s="270"/>
      <c r="AF231" s="63" t="s">
        <v>10</v>
      </c>
      <c r="AG231" s="151">
        <f>SUM(AG230)</f>
        <v>1.6081871345029239E-2</v>
      </c>
      <c r="AH231" s="153">
        <f>SUM(AH230)</f>
        <v>2.4853801169590642E-2</v>
      </c>
      <c r="AI231" s="284">
        <f>SUM(AI230:AL230)</f>
        <v>0.20029239766081869</v>
      </c>
      <c r="AJ231" s="285"/>
      <c r="AK231" s="285"/>
      <c r="AL231" s="286"/>
      <c r="AM231" s="284">
        <f>SUM(AM230:AO230)</f>
        <v>0.77485380116959068</v>
      </c>
      <c r="AN231" s="285"/>
      <c r="AO231" s="286"/>
      <c r="AP231" s="283"/>
      <c r="AQ231" s="288" t="e">
        <f>SUM((#REF!*AH231)+(#REF!*AI231)+(#REF!*AJ231)+(#REF!*AK231)+(#REF!*AL231)+(#REF!*AM231)+(#REF!*AN231)+(#REF!*AO231))/(AH231+AI231+AJ231+AK231+AL231+AM231+AN231+AO231)</f>
        <v>#REF!</v>
      </c>
      <c r="AR231" s="384"/>
      <c r="AT231" s="270"/>
      <c r="AU231" s="63" t="s">
        <v>10</v>
      </c>
      <c r="AV231" s="151">
        <f>SUM(AV230)</f>
        <v>2.6580459770114941E-2</v>
      </c>
      <c r="AW231" s="153">
        <f>SUM(AW230)</f>
        <v>1.6522988505747127E-2</v>
      </c>
      <c r="AX231" s="284">
        <f>SUM(AX230:BA230)</f>
        <v>0.16163793103448276</v>
      </c>
      <c r="AY231" s="285"/>
      <c r="AZ231" s="285"/>
      <c r="BA231" s="286"/>
      <c r="BB231" s="284">
        <f>SUM(BB230:BD230)</f>
        <v>0.82183908045977005</v>
      </c>
      <c r="BC231" s="285"/>
      <c r="BD231" s="286"/>
      <c r="BE231" s="283"/>
      <c r="BF231" s="288" t="e">
        <f>SUM((#REF!*AW231)+(#REF!*AX231)+(#REF!*AY231)+(#REF!*AZ231)+(#REF!*BA231)+(#REF!*BB231)+(#REF!*BC231)+(#REF!*BD231))/(AW231+AX231+AY231+AZ231+BA231+BB231+BC231+BD231)</f>
        <v>#REF!</v>
      </c>
      <c r="BG231" s="384"/>
    </row>
    <row r="232" spans="2:59" ht="21.75" customHeight="1" x14ac:dyDescent="0.2">
      <c r="B232" s="117"/>
      <c r="C232" s="117"/>
      <c r="D232" s="186"/>
      <c r="E232" s="186"/>
      <c r="F232" s="186"/>
      <c r="G232" s="186"/>
      <c r="H232" s="186"/>
      <c r="I232" s="186"/>
      <c r="J232" s="186"/>
      <c r="K232" s="186"/>
      <c r="L232" s="186"/>
      <c r="M232" s="144"/>
      <c r="N232" s="144"/>
      <c r="O232" s="144"/>
      <c r="P232" s="144"/>
      <c r="Q232" s="270"/>
      <c r="R232" s="94" t="s">
        <v>14</v>
      </c>
      <c r="S232" s="20">
        <f t="shared" ref="S232:AA232" si="288">S75</f>
        <v>12</v>
      </c>
      <c r="T232" s="21">
        <f t="shared" si="288"/>
        <v>1</v>
      </c>
      <c r="U232" s="20">
        <f t="shared" si="288"/>
        <v>0</v>
      </c>
      <c r="V232" s="22">
        <f t="shared" si="288"/>
        <v>0</v>
      </c>
      <c r="W232" s="22">
        <f t="shared" si="288"/>
        <v>1</v>
      </c>
      <c r="X232" s="21">
        <f t="shared" si="288"/>
        <v>0</v>
      </c>
      <c r="Y232" s="20">
        <f t="shared" si="288"/>
        <v>0</v>
      </c>
      <c r="Z232" s="22">
        <f t="shared" si="288"/>
        <v>2</v>
      </c>
      <c r="AA232" s="21">
        <f t="shared" si="288"/>
        <v>169</v>
      </c>
      <c r="AB232" s="23">
        <f>SUM(S232:AA232)</f>
        <v>185</v>
      </c>
      <c r="AC232" s="41">
        <f>SUM((T224*T232)+(U224*U232)+(V224*V232)+(W224*W232)+(X224*X232)+(Y224*Y232)+(Z224*Z232)+(AA224*AA232))/(T232+U232+V232+W232+X232+Y232+Z232+AA232)</f>
        <v>3.9595375722543351</v>
      </c>
      <c r="AD232" s="66">
        <f>SUM(AC232/4*100)</f>
        <v>98.988439306358373</v>
      </c>
      <c r="AE232" s="270"/>
      <c r="AF232" s="76" t="s">
        <v>14</v>
      </c>
      <c r="AG232" s="20">
        <f t="shared" ref="AG232:AO232" si="289">AG75</f>
        <v>4</v>
      </c>
      <c r="AH232" s="21">
        <f t="shared" si="289"/>
        <v>0</v>
      </c>
      <c r="AI232" s="20">
        <f t="shared" si="289"/>
        <v>0</v>
      </c>
      <c r="AJ232" s="22">
        <f t="shared" si="289"/>
        <v>15</v>
      </c>
      <c r="AK232" s="22">
        <f t="shared" si="289"/>
        <v>32</v>
      </c>
      <c r="AL232" s="21">
        <f t="shared" si="289"/>
        <v>18</v>
      </c>
      <c r="AM232" s="20">
        <f t="shared" si="289"/>
        <v>29</v>
      </c>
      <c r="AN232" s="22">
        <f t="shared" si="289"/>
        <v>26</v>
      </c>
      <c r="AO232" s="21">
        <f t="shared" si="289"/>
        <v>93</v>
      </c>
      <c r="AP232" s="23">
        <f>SUM(AG232:AO232)</f>
        <v>217</v>
      </c>
      <c r="AQ232" s="41">
        <f>SUM((AH224*AH232)+(AI224*AI232)+(AJ224*AJ232)+(AK224*AK232)+(AL224*AL232)+(AM224*AM232)+(AN224*AN232)+(AO224*AO232))/(AH232+AI232+AJ232+AK232+AL232+AM232+AN232+AO232)</f>
        <v>3.199530516431925</v>
      </c>
      <c r="AR232" s="66">
        <f>SUM(AQ232/4*100)</f>
        <v>79.988262910798127</v>
      </c>
      <c r="AT232" s="270"/>
      <c r="AU232" s="76" t="s">
        <v>14</v>
      </c>
      <c r="AV232" s="20">
        <f t="shared" ref="AV232:BD234" si="290">SUM(S232+AG232)</f>
        <v>16</v>
      </c>
      <c r="AW232" s="21">
        <f t="shared" si="290"/>
        <v>1</v>
      </c>
      <c r="AX232" s="20">
        <f t="shared" si="290"/>
        <v>0</v>
      </c>
      <c r="AY232" s="22">
        <f t="shared" si="290"/>
        <v>15</v>
      </c>
      <c r="AZ232" s="22">
        <f t="shared" si="290"/>
        <v>33</v>
      </c>
      <c r="BA232" s="21">
        <f t="shared" si="290"/>
        <v>18</v>
      </c>
      <c r="BB232" s="20">
        <f t="shared" si="290"/>
        <v>29</v>
      </c>
      <c r="BC232" s="22">
        <f t="shared" si="290"/>
        <v>28</v>
      </c>
      <c r="BD232" s="21">
        <f t="shared" si="290"/>
        <v>262</v>
      </c>
      <c r="BE232" s="23">
        <f>SUM(AV232:BD232)</f>
        <v>402</v>
      </c>
      <c r="BF232" s="41">
        <f>SUM((AW224*AW232)+(AX224*AX232)+(AY224*AY232)+(AZ224*AZ232)+(BA224*BA232)+(BB224*BB232)+(BC224*BC232)+(BD224*BD232))/(AW232+AX232+AY232+AZ232+BA232+BB232+BC232+BD232)</f>
        <v>3.5401554404145079</v>
      </c>
      <c r="BG232" s="66">
        <f t="shared" si="282"/>
        <v>88.503886010362692</v>
      </c>
    </row>
    <row r="233" spans="2:59" ht="21.75" customHeight="1" x14ac:dyDescent="0.2">
      <c r="B233" s="117"/>
      <c r="C233" s="117"/>
      <c r="D233" s="186"/>
      <c r="E233" s="186"/>
      <c r="F233" s="186"/>
      <c r="G233" s="186"/>
      <c r="H233" s="186"/>
      <c r="I233" s="186"/>
      <c r="J233" s="186"/>
      <c r="K233" s="186"/>
      <c r="L233" s="186"/>
      <c r="M233" s="144"/>
      <c r="N233" s="144"/>
      <c r="O233" s="144"/>
      <c r="P233" s="144"/>
      <c r="Q233" s="270"/>
      <c r="R233" s="107" t="s">
        <v>15</v>
      </c>
      <c r="S233" s="24">
        <f t="shared" ref="S233:AA233" si="291">S97</f>
        <v>22</v>
      </c>
      <c r="T233" s="25">
        <f t="shared" si="291"/>
        <v>0</v>
      </c>
      <c r="U233" s="24">
        <f t="shared" si="291"/>
        <v>1</v>
      </c>
      <c r="V233" s="26">
        <f t="shared" si="291"/>
        <v>10</v>
      </c>
      <c r="W233" s="26">
        <f t="shared" si="291"/>
        <v>6</v>
      </c>
      <c r="X233" s="25">
        <f t="shared" si="291"/>
        <v>15</v>
      </c>
      <c r="Y233" s="24">
        <f t="shared" si="291"/>
        <v>23</v>
      </c>
      <c r="Z233" s="26">
        <f t="shared" si="291"/>
        <v>26</v>
      </c>
      <c r="AA233" s="25">
        <f t="shared" si="291"/>
        <v>82</v>
      </c>
      <c r="AB233" s="27">
        <f>SUM(S233:AA233)</f>
        <v>185</v>
      </c>
      <c r="AC233" s="42">
        <f>SUM((T224*T233)+(U224*U233)+(V224*V233)+(W224*W233)+(X224*X233)+(Y224*Y233)+(Z224*Z233)+(AA224*AA233))/(T233+U233+V233+W233+X233+Y233+Z233+AA233)</f>
        <v>3.3957055214723928</v>
      </c>
      <c r="AD233" s="67">
        <f>SUM(AC233/4*100)</f>
        <v>84.892638036809814</v>
      </c>
      <c r="AE233" s="270"/>
      <c r="AF233" s="61" t="s">
        <v>15</v>
      </c>
      <c r="AG233" s="24">
        <f t="shared" ref="AG233:AO233" si="292">AG97</f>
        <v>0</v>
      </c>
      <c r="AH233" s="25">
        <f t="shared" si="292"/>
        <v>1</v>
      </c>
      <c r="AI233" s="24">
        <f t="shared" si="292"/>
        <v>0</v>
      </c>
      <c r="AJ233" s="26">
        <f t="shared" si="292"/>
        <v>0</v>
      </c>
      <c r="AK233" s="26">
        <f t="shared" si="292"/>
        <v>0</v>
      </c>
      <c r="AL233" s="25">
        <f t="shared" si="292"/>
        <v>1</v>
      </c>
      <c r="AM233" s="24">
        <f t="shared" si="292"/>
        <v>0</v>
      </c>
      <c r="AN233" s="26">
        <f t="shared" si="292"/>
        <v>1</v>
      </c>
      <c r="AO233" s="25">
        <f t="shared" si="292"/>
        <v>194</v>
      </c>
      <c r="AP233" s="27">
        <f>SUM(AG233:AO233)</f>
        <v>197</v>
      </c>
      <c r="AQ233" s="42">
        <f>SUM((AH224*AH233)+(AI224*AI233)+(AJ224*AJ233)+(AK224*AK233)+(AL224*AL233)+(AM224*AM233)+(AN224*AN233)+(AO224*AO233))/(AH233+AI233+AJ233+AK233+AL233+AM233+AN233+AO233)</f>
        <v>3.969543147208122</v>
      </c>
      <c r="AR233" s="67">
        <f>SUM(AQ233/4*100)</f>
        <v>99.238578680203048</v>
      </c>
      <c r="AT233" s="270"/>
      <c r="AU233" s="61" t="s">
        <v>15</v>
      </c>
      <c r="AV233" s="24">
        <f t="shared" si="290"/>
        <v>22</v>
      </c>
      <c r="AW233" s="25">
        <f t="shared" si="290"/>
        <v>1</v>
      </c>
      <c r="AX233" s="24">
        <f t="shared" si="290"/>
        <v>1</v>
      </c>
      <c r="AY233" s="26">
        <f t="shared" si="290"/>
        <v>10</v>
      </c>
      <c r="AZ233" s="26">
        <f t="shared" si="290"/>
        <v>6</v>
      </c>
      <c r="BA233" s="25">
        <f t="shared" si="290"/>
        <v>16</v>
      </c>
      <c r="BB233" s="24">
        <f t="shared" si="290"/>
        <v>23</v>
      </c>
      <c r="BC233" s="26">
        <f t="shared" si="290"/>
        <v>27</v>
      </c>
      <c r="BD233" s="25">
        <f t="shared" si="290"/>
        <v>276</v>
      </c>
      <c r="BE233" s="27">
        <f>SUM(AV233:BD233)</f>
        <v>382</v>
      </c>
      <c r="BF233" s="42">
        <f>SUM((AW224*AW233)+(AX224*AX233)+(AY224*AY233)+(AZ224*AZ233)+(BA224*BA233)+(BB224*BB233)+(BC224*BC233)+(BD224*BD233))/(AW233+AX233+AY233+AZ233+BA233+BB233+BC233+BD233)</f>
        <v>3.7097222222222221</v>
      </c>
      <c r="BG233" s="67">
        <f t="shared" si="282"/>
        <v>92.743055555555557</v>
      </c>
    </row>
    <row r="234" spans="2:59" ht="21.75" customHeight="1" x14ac:dyDescent="0.2">
      <c r="B234" s="117"/>
      <c r="C234" s="117"/>
      <c r="D234" s="186"/>
      <c r="E234" s="186"/>
      <c r="F234" s="186"/>
      <c r="G234" s="186"/>
      <c r="H234" s="186"/>
      <c r="I234" s="186"/>
      <c r="J234" s="186"/>
      <c r="K234" s="186"/>
      <c r="L234" s="186"/>
      <c r="M234" s="144"/>
      <c r="N234" s="144"/>
      <c r="O234" s="144"/>
      <c r="P234" s="144"/>
      <c r="Q234" s="270"/>
      <c r="R234" s="107" t="s">
        <v>1</v>
      </c>
      <c r="S234" s="18">
        <f t="shared" ref="S234:AA234" si="293">S119</f>
        <v>10</v>
      </c>
      <c r="T234" s="19">
        <f t="shared" si="293"/>
        <v>1</v>
      </c>
      <c r="U234" s="18">
        <f t="shared" si="293"/>
        <v>14</v>
      </c>
      <c r="V234" s="37">
        <f t="shared" si="293"/>
        <v>6</v>
      </c>
      <c r="W234" s="37">
        <f t="shared" si="293"/>
        <v>14</v>
      </c>
      <c r="X234" s="19">
        <f t="shared" si="293"/>
        <v>25</v>
      </c>
      <c r="Y234" s="18">
        <f t="shared" si="293"/>
        <v>33</v>
      </c>
      <c r="Z234" s="37">
        <f t="shared" si="293"/>
        <v>47</v>
      </c>
      <c r="AA234" s="19">
        <f t="shared" si="293"/>
        <v>162</v>
      </c>
      <c r="AB234" s="45">
        <f>SUM(S234:AA234)</f>
        <v>312</v>
      </c>
      <c r="AC234" s="42">
        <f>SUM((T224*T234)+(U224*U234)+(V224*V234)+(W224*W234)+(X224*X234)+(Y224*Y234)+(Z224*Z234)+(AA224*AA234))/(T234+U234+V234+W234+X234+Y234+Z234+AA234)</f>
        <v>3.3940397350993377</v>
      </c>
      <c r="AD234" s="67">
        <f>SUM(AC234/4*100)</f>
        <v>84.850993377483448</v>
      </c>
      <c r="AE234" s="270"/>
      <c r="AF234" s="61" t="s">
        <v>1</v>
      </c>
      <c r="AG234" s="18">
        <f t="shared" ref="AG234:AO234" si="294">AG119</f>
        <v>2</v>
      </c>
      <c r="AH234" s="19">
        <f t="shared" si="294"/>
        <v>0</v>
      </c>
      <c r="AI234" s="18">
        <f t="shared" si="294"/>
        <v>0</v>
      </c>
      <c r="AJ234" s="37">
        <f t="shared" si="294"/>
        <v>0</v>
      </c>
      <c r="AK234" s="37">
        <f t="shared" si="294"/>
        <v>0</v>
      </c>
      <c r="AL234" s="19">
        <f t="shared" si="294"/>
        <v>5</v>
      </c>
      <c r="AM234" s="18">
        <f t="shared" si="294"/>
        <v>10</v>
      </c>
      <c r="AN234" s="37">
        <f t="shared" si="294"/>
        <v>20</v>
      </c>
      <c r="AO234" s="19">
        <f t="shared" si="294"/>
        <v>205</v>
      </c>
      <c r="AP234" s="45">
        <f>SUM(AG234:AO234)</f>
        <v>242</v>
      </c>
      <c r="AQ234" s="42">
        <f>SUM((AH224*AH234)+(AI224*AI234)+(AJ224*AJ234)+(AK224*AK234)+(AL224*AL234)+(AM224*AM234)+(AN224*AN234)+(AO224*AO234))/(AH234+AI234+AJ234+AK234+AL234+AM234+AN234+AO234)</f>
        <v>3.8854166666666665</v>
      </c>
      <c r="AR234" s="67">
        <f>SUM(AQ234/4*100)</f>
        <v>97.135416666666657</v>
      </c>
      <c r="AT234" s="270"/>
      <c r="AU234" s="61" t="s">
        <v>1</v>
      </c>
      <c r="AV234" s="18">
        <f t="shared" si="290"/>
        <v>12</v>
      </c>
      <c r="AW234" s="19">
        <f t="shared" si="290"/>
        <v>1</v>
      </c>
      <c r="AX234" s="18">
        <f t="shared" si="290"/>
        <v>14</v>
      </c>
      <c r="AY234" s="37">
        <f t="shared" si="290"/>
        <v>6</v>
      </c>
      <c r="AZ234" s="37">
        <f t="shared" si="290"/>
        <v>14</v>
      </c>
      <c r="BA234" s="19">
        <f t="shared" si="290"/>
        <v>30</v>
      </c>
      <c r="BB234" s="18">
        <f t="shared" si="290"/>
        <v>43</v>
      </c>
      <c r="BC234" s="37">
        <f t="shared" si="290"/>
        <v>67</v>
      </c>
      <c r="BD234" s="19">
        <f t="shared" si="290"/>
        <v>367</v>
      </c>
      <c r="BE234" s="45">
        <f>SUM(AV234:BD234)</f>
        <v>554</v>
      </c>
      <c r="BF234" s="42">
        <f>SUM((AW224*AW234)+(AX224*AX234)+(AY224*AY234)+(AZ224*AZ234)+(BA224*BA234)+(BB224*BB234)+(BC224*BC234)+(BD224*BD234))/(AW234+AX234+AY234+AZ234+BA234+BB234+BC234+BD234)</f>
        <v>3.6116236162361623</v>
      </c>
      <c r="BG234" s="67">
        <f t="shared" si="282"/>
        <v>90.290590405904055</v>
      </c>
    </row>
    <row r="235" spans="2:59" ht="21.75" customHeight="1" x14ac:dyDescent="0.2">
      <c r="B235" s="117"/>
      <c r="C235" s="117"/>
      <c r="D235" s="186"/>
      <c r="E235" s="186"/>
      <c r="F235" s="186"/>
      <c r="G235" s="186"/>
      <c r="H235" s="186"/>
      <c r="I235" s="186"/>
      <c r="J235" s="186"/>
      <c r="K235" s="186"/>
      <c r="L235" s="186"/>
      <c r="M235" s="144"/>
      <c r="N235" s="144"/>
      <c r="O235" s="144"/>
      <c r="P235" s="144"/>
      <c r="Q235" s="270"/>
      <c r="R235" s="403" t="s">
        <v>6</v>
      </c>
      <c r="S235" s="24">
        <f>SUM(S232:S234)</f>
        <v>44</v>
      </c>
      <c r="T235" s="25">
        <f t="shared" ref="T235:AB235" si="295">SUM(T232:T234)</f>
        <v>2</v>
      </c>
      <c r="U235" s="24">
        <f t="shared" si="295"/>
        <v>15</v>
      </c>
      <c r="V235" s="26">
        <f t="shared" si="295"/>
        <v>16</v>
      </c>
      <c r="W235" s="26">
        <f t="shared" si="295"/>
        <v>21</v>
      </c>
      <c r="X235" s="25">
        <f t="shared" si="295"/>
        <v>40</v>
      </c>
      <c r="Y235" s="24">
        <f t="shared" si="295"/>
        <v>56</v>
      </c>
      <c r="Z235" s="26">
        <f t="shared" si="295"/>
        <v>75</v>
      </c>
      <c r="AA235" s="25">
        <f t="shared" si="295"/>
        <v>413</v>
      </c>
      <c r="AB235" s="357">
        <f t="shared" si="295"/>
        <v>682</v>
      </c>
      <c r="AC235" s="287">
        <f>SUM((T224*T235)+(U224*U235)+(V224*V235)+(W224*W235)+(X224*X235)+(Y224*Y235)+(Z224*Z235)+(AA224*AA235))/(T235+U235+V235+W235+X235+Y235+Z235+AA235)</f>
        <v>3.5478056426332287</v>
      </c>
      <c r="AD235" s="385">
        <f>SUM(AC235/4*100)</f>
        <v>88.695141065830711</v>
      </c>
      <c r="AE235" s="270"/>
      <c r="AF235" s="366" t="s">
        <v>6</v>
      </c>
      <c r="AG235" s="24">
        <f>SUM(AG232:AG234)</f>
        <v>6</v>
      </c>
      <c r="AH235" s="25">
        <f t="shared" ref="AH235:AP235" si="296">SUM(AH232:AH234)</f>
        <v>1</v>
      </c>
      <c r="AI235" s="24">
        <f t="shared" si="296"/>
        <v>0</v>
      </c>
      <c r="AJ235" s="26">
        <f t="shared" si="296"/>
        <v>15</v>
      </c>
      <c r="AK235" s="26">
        <f t="shared" si="296"/>
        <v>32</v>
      </c>
      <c r="AL235" s="25">
        <f t="shared" si="296"/>
        <v>24</v>
      </c>
      <c r="AM235" s="24">
        <f t="shared" si="296"/>
        <v>39</v>
      </c>
      <c r="AN235" s="26">
        <f t="shared" si="296"/>
        <v>47</v>
      </c>
      <c r="AO235" s="25">
        <f t="shared" si="296"/>
        <v>492</v>
      </c>
      <c r="AP235" s="357">
        <f t="shared" si="296"/>
        <v>656</v>
      </c>
      <c r="AQ235" s="287">
        <f>SUM((AH224*AH235)+(AI224*AI235)+(AJ224*AJ235)+(AK224*AK235)+(AL224*AL235)+(AM224*AM235)+(AN224*AN235)+(AO224*AO235))/(AH235+AI235+AJ235+AK235+AL235+AM235+AN235+AO235)</f>
        <v>3.6861538461538461</v>
      </c>
      <c r="AR235" s="385">
        <f>SUM(AQ235/4*100)</f>
        <v>92.153846153846146</v>
      </c>
      <c r="AT235" s="270"/>
      <c r="AU235" s="366" t="s">
        <v>6</v>
      </c>
      <c r="AV235" s="24">
        <f t="shared" ref="AV235:BE235" si="297">SUM(AV232:AV234)</f>
        <v>50</v>
      </c>
      <c r="AW235" s="25">
        <f t="shared" si="297"/>
        <v>3</v>
      </c>
      <c r="AX235" s="24">
        <f t="shared" si="297"/>
        <v>15</v>
      </c>
      <c r="AY235" s="26">
        <f t="shared" si="297"/>
        <v>31</v>
      </c>
      <c r="AZ235" s="26">
        <f t="shared" si="297"/>
        <v>53</v>
      </c>
      <c r="BA235" s="25">
        <f t="shared" si="297"/>
        <v>64</v>
      </c>
      <c r="BB235" s="24">
        <f t="shared" si="297"/>
        <v>95</v>
      </c>
      <c r="BC235" s="26">
        <f t="shared" si="297"/>
        <v>122</v>
      </c>
      <c r="BD235" s="25">
        <f t="shared" si="297"/>
        <v>905</v>
      </c>
      <c r="BE235" s="357">
        <f t="shared" si="297"/>
        <v>1338</v>
      </c>
      <c r="BF235" s="287">
        <f>SUM((AW224*AW235)+(AX224*AX235)+(AY224*AY235)+(AZ224*AZ235)+(BA224*BA235)+(BB224*BB235)+(BC224*BC235)+(BD224*BD235))/(AW235+AX235+AY235+AZ235+BA235+BB235+BC235+BD235)</f>
        <v>3.6176242236024843</v>
      </c>
      <c r="BG235" s="385">
        <f>SUM(BF235/4*100)</f>
        <v>90.440605590062106</v>
      </c>
    </row>
    <row r="236" spans="2:59" ht="21.75" customHeight="1" x14ac:dyDescent="0.2">
      <c r="B236" s="117"/>
      <c r="C236" s="117"/>
      <c r="D236" s="186"/>
      <c r="E236" s="186"/>
      <c r="F236" s="186"/>
      <c r="G236" s="186"/>
      <c r="H236" s="186"/>
      <c r="I236" s="186"/>
      <c r="J236" s="186"/>
      <c r="K236" s="186"/>
      <c r="L236" s="186"/>
      <c r="M236" s="144"/>
      <c r="N236" s="144"/>
      <c r="O236" s="144"/>
      <c r="P236" s="144"/>
      <c r="Q236" s="270"/>
      <c r="R236" s="404"/>
      <c r="S236" s="277">
        <f>SUM(S235+T235)</f>
        <v>46</v>
      </c>
      <c r="T236" s="279"/>
      <c r="U236" s="277">
        <f>SUM(U235+V235+W235+X235)</f>
        <v>92</v>
      </c>
      <c r="V236" s="278"/>
      <c r="W236" s="278"/>
      <c r="X236" s="279"/>
      <c r="Y236" s="277">
        <f>SUM(Y235+Z235+AA235)</f>
        <v>544</v>
      </c>
      <c r="Z236" s="278"/>
      <c r="AA236" s="279"/>
      <c r="AB236" s="358"/>
      <c r="AC236" s="287"/>
      <c r="AD236" s="385"/>
      <c r="AE236" s="270"/>
      <c r="AF236" s="367"/>
      <c r="AG236" s="277">
        <f>SUM(AG235+AH235)</f>
        <v>7</v>
      </c>
      <c r="AH236" s="279"/>
      <c r="AI236" s="277">
        <f>SUM(AI235+AJ235+AK235+AL235)</f>
        <v>71</v>
      </c>
      <c r="AJ236" s="278"/>
      <c r="AK236" s="278"/>
      <c r="AL236" s="279"/>
      <c r="AM236" s="277">
        <f>SUM(AM235+AN235+AO235)</f>
        <v>578</v>
      </c>
      <c r="AN236" s="278"/>
      <c r="AO236" s="279"/>
      <c r="AP236" s="358"/>
      <c r="AQ236" s="287"/>
      <c r="AR236" s="385"/>
      <c r="AT236" s="270"/>
      <c r="AU236" s="367"/>
      <c r="AV236" s="277">
        <f>SUM(AV235+AW235)</f>
        <v>53</v>
      </c>
      <c r="AW236" s="279"/>
      <c r="AX236" s="277">
        <f>SUM(AX235+AY235+AZ235+BA235)</f>
        <v>163</v>
      </c>
      <c r="AY236" s="278"/>
      <c r="AZ236" s="278"/>
      <c r="BA236" s="279"/>
      <c r="BB236" s="277">
        <f>SUM(BB235+BC235+BD235)</f>
        <v>1122</v>
      </c>
      <c r="BC236" s="278"/>
      <c r="BD236" s="279"/>
      <c r="BE236" s="358"/>
      <c r="BF236" s="287"/>
      <c r="BG236" s="385"/>
    </row>
    <row r="237" spans="2:59" ht="21.75" customHeight="1" x14ac:dyDescent="0.2">
      <c r="B237" s="117"/>
      <c r="C237" s="117"/>
      <c r="D237" s="186"/>
      <c r="E237" s="186"/>
      <c r="F237" s="186"/>
      <c r="G237" s="186"/>
      <c r="H237" s="186"/>
      <c r="I237" s="186"/>
      <c r="J237" s="186"/>
      <c r="K237" s="186"/>
      <c r="L237" s="186"/>
      <c r="M237" s="144"/>
      <c r="N237" s="144"/>
      <c r="O237" s="144"/>
      <c r="P237" s="144"/>
      <c r="Q237" s="270"/>
      <c r="R237" s="107" t="s">
        <v>7</v>
      </c>
      <c r="S237" s="48">
        <f>SUM(S235/((AB235)-(S235)))</f>
        <v>6.8965517241379309E-2</v>
      </c>
      <c r="T237" s="49">
        <f>SUM(T235/((AB235)-(S235)))</f>
        <v>3.134796238244514E-3</v>
      </c>
      <c r="U237" s="48">
        <f>SUM(U235/((AB235)-(S235)))</f>
        <v>2.3510971786833857E-2</v>
      </c>
      <c r="V237" s="38">
        <f>SUM(V235/((AB235)-(S235)))</f>
        <v>2.5078369905956112E-2</v>
      </c>
      <c r="W237" s="38">
        <f>SUM(W235/((AB235)-(S235)))</f>
        <v>3.2915360501567396E-2</v>
      </c>
      <c r="X237" s="49">
        <f>SUM(X235/((AB235)-(S235)))</f>
        <v>6.2695924764890276E-2</v>
      </c>
      <c r="Y237" s="48">
        <f>SUM(Y235/((AB235)-(S235)))</f>
        <v>8.7774294670846395E-2</v>
      </c>
      <c r="Z237" s="38">
        <f>SUM(Z235/((AB235)-(S235)))</f>
        <v>0.11755485893416928</v>
      </c>
      <c r="AA237" s="49">
        <f>SUM(AA235/((AB235)-(S235)))</f>
        <v>0.64733542319749215</v>
      </c>
      <c r="AB237" s="282">
        <f>SUM(T238+U238+Y238)</f>
        <v>1</v>
      </c>
      <c r="AC237" s="287" t="e">
        <f>SUM((#REF!*T237)+(#REF!*U237)+(#REF!*V237)+(#REF!*W237)+(#REF!*X237)+(#REF!*Y237)+(#REF!*Z237)+(#REF!*AA237))/(T237+U237+V237+W237+X237+Y237+Z237+AA237)</f>
        <v>#REF!</v>
      </c>
      <c r="AD237" s="385"/>
      <c r="AE237" s="270"/>
      <c r="AF237" s="61" t="s">
        <v>7</v>
      </c>
      <c r="AG237" s="48">
        <f>SUM(AG235/((AP235)-(AG235)))</f>
        <v>9.2307692307692316E-3</v>
      </c>
      <c r="AH237" s="49">
        <f>SUM(AH235/((AP235)-(AG235)))</f>
        <v>1.5384615384615385E-3</v>
      </c>
      <c r="AI237" s="48">
        <f>SUM(AI235/((AP235)-(AG235)))</f>
        <v>0</v>
      </c>
      <c r="AJ237" s="38">
        <f>SUM(AJ235/((AP235)-(AG235)))</f>
        <v>2.3076923076923078E-2</v>
      </c>
      <c r="AK237" s="38">
        <f>SUM(AK235/((AP235)-(AG235)))</f>
        <v>4.9230769230769231E-2</v>
      </c>
      <c r="AL237" s="49">
        <f>SUM(AL235/((AP235)-(AG235)))</f>
        <v>3.6923076923076927E-2</v>
      </c>
      <c r="AM237" s="48">
        <f>SUM(AM235/((AP235)-(AG235)))</f>
        <v>0.06</v>
      </c>
      <c r="AN237" s="38">
        <f>SUM(AN235/((AP235)-(AG235)))</f>
        <v>7.2307692307692309E-2</v>
      </c>
      <c r="AO237" s="49">
        <f>SUM(AO235/((AP235)-(AG235)))</f>
        <v>0.75692307692307692</v>
      </c>
      <c r="AP237" s="282">
        <f>SUM(AH238+AI238+AM238)</f>
        <v>1</v>
      </c>
      <c r="AQ237" s="287" t="e">
        <f>SUM((#REF!*AH237)+(#REF!*AI237)+(#REF!*AJ237)+(#REF!*AK237)+(#REF!*AL237)+(#REF!*AM237)+(#REF!*AN237)+(#REF!*AO237))/(AH237+AI237+AJ237+AK237+AL237+AM237+AN237+AO237)</f>
        <v>#REF!</v>
      </c>
      <c r="AR237" s="385"/>
      <c r="AT237" s="270"/>
      <c r="AU237" s="61" t="s">
        <v>7</v>
      </c>
      <c r="AV237" s="48">
        <f>SUM(AV235/((BE235)-(AV235)))</f>
        <v>3.8819875776397512E-2</v>
      </c>
      <c r="AW237" s="49">
        <f>SUM(AW235/((BE235)-(AV235)))</f>
        <v>2.329192546583851E-3</v>
      </c>
      <c r="AX237" s="48">
        <f>SUM(AX235/((BE235)-(AV235)))</f>
        <v>1.1645962732919254E-2</v>
      </c>
      <c r="AY237" s="38">
        <f>SUM(AY235/((BE235)-(AV235)))</f>
        <v>2.406832298136646E-2</v>
      </c>
      <c r="AZ237" s="38">
        <f>SUM(AZ235/((BE235)-(AV235)))</f>
        <v>4.1149068322981368E-2</v>
      </c>
      <c r="BA237" s="49">
        <f>SUM(BA235/((BE235)-(AV235)))</f>
        <v>4.9689440993788817E-2</v>
      </c>
      <c r="BB237" s="48">
        <f>SUM(BB235/((BE235)-(AV235)))</f>
        <v>7.375776397515528E-2</v>
      </c>
      <c r="BC237" s="38">
        <f>SUM(BC235/((BE235)-(AV235)))</f>
        <v>9.4720496894409936E-2</v>
      </c>
      <c r="BD237" s="49">
        <f>SUM(BD235/((BE235)-(AV235)))</f>
        <v>0.70263975155279501</v>
      </c>
      <c r="BE237" s="282">
        <f>SUM(AW238+AX238+BB238)</f>
        <v>0.99999999999999989</v>
      </c>
      <c r="BF237" s="287" t="e">
        <f>SUM((#REF!*AW237)+(#REF!*AX237)+(#REF!*AY237)+(#REF!*AZ237)+(#REF!*BA237)+(#REF!*BB237)+(#REF!*BC237)+(#REF!*BD237))/(AW237+AX237+AY237+AZ237+BA237+BB237+BC237+BD237)</f>
        <v>#REF!</v>
      </c>
      <c r="BG237" s="385"/>
    </row>
    <row r="238" spans="2:59" ht="21.75" customHeight="1" thickBot="1" x14ac:dyDescent="0.25">
      <c r="B238" s="117"/>
      <c r="C238" s="117"/>
      <c r="D238" s="186"/>
      <c r="E238" s="186"/>
      <c r="F238" s="186"/>
      <c r="G238" s="186"/>
      <c r="H238" s="186"/>
      <c r="I238" s="186"/>
      <c r="J238" s="186"/>
      <c r="K238" s="186"/>
      <c r="L238" s="186"/>
      <c r="M238" s="144"/>
      <c r="N238" s="144"/>
      <c r="O238" s="144"/>
      <c r="P238" s="144"/>
      <c r="Q238" s="270"/>
      <c r="R238" s="124" t="s">
        <v>10</v>
      </c>
      <c r="S238" s="151">
        <f>SUM(S237)</f>
        <v>6.8965517241379309E-2</v>
      </c>
      <c r="T238" s="153">
        <f>SUM(T237)</f>
        <v>3.134796238244514E-3</v>
      </c>
      <c r="U238" s="284">
        <f>SUM(U237:X237)</f>
        <v>0.14420062695924765</v>
      </c>
      <c r="V238" s="285"/>
      <c r="W238" s="285"/>
      <c r="X238" s="286"/>
      <c r="Y238" s="284">
        <f>SUM(Y237:AA237)</f>
        <v>0.85266457680250785</v>
      </c>
      <c r="Z238" s="285"/>
      <c r="AA238" s="286"/>
      <c r="AB238" s="283"/>
      <c r="AC238" s="288" t="e">
        <f>SUM((#REF!*T238)+(#REF!*U238)+(#REF!*V238)+(#REF!*W238)+(#REF!*X238)+(#REF!*Y238)+(#REF!*Z238)+(#REF!*AA238))/(T238+U238+V238+W238+X238+Y238+Z238+AA238)</f>
        <v>#REF!</v>
      </c>
      <c r="AD238" s="386"/>
      <c r="AE238" s="270"/>
      <c r="AF238" s="63" t="s">
        <v>10</v>
      </c>
      <c r="AG238" s="151">
        <f>SUM(AG237)</f>
        <v>9.2307692307692316E-3</v>
      </c>
      <c r="AH238" s="153">
        <f>SUM(AH237)</f>
        <v>1.5384615384615385E-3</v>
      </c>
      <c r="AI238" s="284">
        <f>SUM(AI237:AL237)</f>
        <v>0.10923076923076924</v>
      </c>
      <c r="AJ238" s="285"/>
      <c r="AK238" s="285"/>
      <c r="AL238" s="286"/>
      <c r="AM238" s="284">
        <f>SUM(AM237:AO237)</f>
        <v>0.88923076923076927</v>
      </c>
      <c r="AN238" s="285"/>
      <c r="AO238" s="286"/>
      <c r="AP238" s="283"/>
      <c r="AQ238" s="288" t="e">
        <f>SUM((#REF!*AH238)+(#REF!*AI238)+(#REF!*AJ238)+(#REF!*AK238)+(#REF!*AL238)+(#REF!*AM238)+(#REF!*AN238)+(#REF!*AO238))/(AH238+AI238+AJ238+AK238+AL238+AM238+AN238+AO238)</f>
        <v>#REF!</v>
      </c>
      <c r="AR238" s="386"/>
      <c r="AT238" s="270"/>
      <c r="AU238" s="63" t="s">
        <v>10</v>
      </c>
      <c r="AV238" s="151">
        <f>SUM(AV237)</f>
        <v>3.8819875776397512E-2</v>
      </c>
      <c r="AW238" s="153">
        <f>SUM(AW237)</f>
        <v>2.329192546583851E-3</v>
      </c>
      <c r="AX238" s="284">
        <f>SUM(AX237:BA237)</f>
        <v>0.12655279503105588</v>
      </c>
      <c r="AY238" s="285"/>
      <c r="AZ238" s="285"/>
      <c r="BA238" s="286"/>
      <c r="BB238" s="284">
        <f>SUM(BB237:BD237)</f>
        <v>0.8711180124223602</v>
      </c>
      <c r="BC238" s="285"/>
      <c r="BD238" s="286"/>
      <c r="BE238" s="283"/>
      <c r="BF238" s="288" t="e">
        <f>SUM((#REF!*AW238)+(#REF!*AX238)+(#REF!*AY238)+(#REF!*AZ238)+(#REF!*BA238)+(#REF!*BB238)+(#REF!*BC238)+(#REF!*BD238))/(AW238+AX238+AY238+AZ238+BA238+BB238+BC238+BD238)</f>
        <v>#REF!</v>
      </c>
      <c r="BG238" s="386"/>
    </row>
    <row r="239" spans="2:59" ht="21.75" customHeight="1" x14ac:dyDescent="0.2">
      <c r="B239" s="117"/>
      <c r="C239" s="117"/>
      <c r="D239" s="186"/>
      <c r="E239" s="186"/>
      <c r="F239" s="186"/>
      <c r="G239" s="186"/>
      <c r="H239" s="186"/>
      <c r="I239" s="186"/>
      <c r="J239" s="186"/>
      <c r="K239" s="186"/>
      <c r="L239" s="186"/>
      <c r="M239" s="144"/>
      <c r="N239" s="144"/>
      <c r="O239" s="144"/>
      <c r="P239" s="144"/>
      <c r="Q239" s="270"/>
      <c r="R239" s="405" t="s">
        <v>31</v>
      </c>
      <c r="S239" s="102">
        <f t="shared" ref="S239:AA239" si="298">SUM(S228++S235)</f>
        <v>70</v>
      </c>
      <c r="T239" s="103">
        <f t="shared" si="298"/>
        <v>8</v>
      </c>
      <c r="U239" s="102">
        <f t="shared" si="298"/>
        <v>25</v>
      </c>
      <c r="V239" s="34">
        <f t="shared" si="298"/>
        <v>23</v>
      </c>
      <c r="W239" s="34">
        <f t="shared" si="298"/>
        <v>49</v>
      </c>
      <c r="X239" s="103">
        <f t="shared" si="298"/>
        <v>83</v>
      </c>
      <c r="Y239" s="102">
        <f t="shared" si="298"/>
        <v>173</v>
      </c>
      <c r="Z239" s="34">
        <f t="shared" si="298"/>
        <v>196</v>
      </c>
      <c r="AA239" s="103">
        <f t="shared" si="298"/>
        <v>789</v>
      </c>
      <c r="AB239" s="359">
        <f>SUM(AB228+AB235)</f>
        <v>1416</v>
      </c>
      <c r="AC239" s="355">
        <f>SUM((T224*T239)+(U224*U239)+(V224*V239)+(W224*W239)+(X224*X239)+(Y224*Y239)+(Z224*Z239)+(AA224*AA239))/(T239+U239+V239+W239+X239+Y239+Z239+AA239)</f>
        <v>3.5111441307578009</v>
      </c>
      <c r="AD239" s="387">
        <f>SUM(AC239/4*100)</f>
        <v>87.77860326894502</v>
      </c>
      <c r="AE239" s="270"/>
      <c r="AF239" s="364" t="s">
        <v>31</v>
      </c>
      <c r="AG239" s="102">
        <f t="shared" ref="AG239:AO239" si="299">SUM(AG228++AG235)</f>
        <v>17</v>
      </c>
      <c r="AH239" s="103">
        <f t="shared" si="299"/>
        <v>18</v>
      </c>
      <c r="AI239" s="102">
        <f t="shared" si="299"/>
        <v>34</v>
      </c>
      <c r="AJ239" s="34">
        <f t="shared" si="299"/>
        <v>44</v>
      </c>
      <c r="AK239" s="34">
        <f t="shared" si="299"/>
        <v>67</v>
      </c>
      <c r="AL239" s="103">
        <f t="shared" si="299"/>
        <v>63</v>
      </c>
      <c r="AM239" s="102">
        <f t="shared" si="299"/>
        <v>80</v>
      </c>
      <c r="AN239" s="34">
        <f t="shared" si="299"/>
        <v>76</v>
      </c>
      <c r="AO239" s="103">
        <f t="shared" si="299"/>
        <v>952</v>
      </c>
      <c r="AP239" s="359">
        <f>SUM(AP228+AP235)</f>
        <v>1351</v>
      </c>
      <c r="AQ239" s="355">
        <f>SUM((AH224*AH239)+(AI224*AI239)+(AJ224*AJ239)+(AK224*AK239)+(AL224*AL239)+(AM224*AM239)+(AN224*AN239)+(AO224*AO239))/(AH239+AI239+AJ239+AK239+AL239+AM239+AN239+AO239)</f>
        <v>3.5273613193403297</v>
      </c>
      <c r="AR239" s="387">
        <f>SUM(AQ239/4*100)</f>
        <v>88.184032983508246</v>
      </c>
      <c r="AT239" s="270"/>
      <c r="AU239" s="364" t="s">
        <v>31</v>
      </c>
      <c r="AV239" s="35">
        <f t="shared" ref="AV239:BD239" si="300">SUM(AV228++AV235)</f>
        <v>87</v>
      </c>
      <c r="AW239" s="36">
        <f t="shared" si="300"/>
        <v>26</v>
      </c>
      <c r="AX239" s="35">
        <f t="shared" si="300"/>
        <v>59</v>
      </c>
      <c r="AY239" s="34">
        <f t="shared" si="300"/>
        <v>67</v>
      </c>
      <c r="AZ239" s="34">
        <f t="shared" si="300"/>
        <v>116</v>
      </c>
      <c r="BA239" s="36">
        <f t="shared" si="300"/>
        <v>146</v>
      </c>
      <c r="BB239" s="35">
        <f t="shared" si="300"/>
        <v>253</v>
      </c>
      <c r="BC239" s="34">
        <f t="shared" si="300"/>
        <v>272</v>
      </c>
      <c r="BD239" s="36">
        <f t="shared" si="300"/>
        <v>1741</v>
      </c>
      <c r="BE239" s="359">
        <f>SUM(BE228+BE235)</f>
        <v>2767</v>
      </c>
      <c r="BF239" s="355">
        <f>SUM((AW224*AW239)+(AX224*AX239)+(AY224*AY239)+(AZ224*AZ239)+(BA224*BA239)+(BB224*BB239)+(BC224*BC239)+(BD224*BD239))/(AW239+AX239+AY239+AZ239+BA239+BB239+BC239+BD239)</f>
        <v>3.5192164179104477</v>
      </c>
      <c r="BG239" s="387">
        <f>SUM(BF239/4*100)</f>
        <v>87.980410447761187</v>
      </c>
    </row>
    <row r="240" spans="2:59" ht="21.75" customHeight="1" x14ac:dyDescent="0.2">
      <c r="B240" s="117"/>
      <c r="C240" s="117"/>
      <c r="D240" s="186"/>
      <c r="E240" s="186"/>
      <c r="F240" s="186"/>
      <c r="G240" s="186"/>
      <c r="H240" s="186"/>
      <c r="I240" s="186"/>
      <c r="J240" s="186"/>
      <c r="K240" s="186"/>
      <c r="L240" s="186"/>
      <c r="M240" s="144"/>
      <c r="N240" s="144"/>
      <c r="O240" s="144"/>
      <c r="P240" s="144"/>
      <c r="Q240" s="270"/>
      <c r="R240" s="406"/>
      <c r="S240" s="334">
        <f>SUM(S239+T239)</f>
        <v>78</v>
      </c>
      <c r="T240" s="335"/>
      <c r="U240" s="334">
        <f>SUM(U239+V239+W239+X239)</f>
        <v>180</v>
      </c>
      <c r="V240" s="336"/>
      <c r="W240" s="336"/>
      <c r="X240" s="335"/>
      <c r="Y240" s="334">
        <f>SUM(Y239+Z239+AA239)</f>
        <v>1158</v>
      </c>
      <c r="Z240" s="336"/>
      <c r="AA240" s="335"/>
      <c r="AB240" s="360"/>
      <c r="AC240" s="356"/>
      <c r="AD240" s="385"/>
      <c r="AE240" s="270"/>
      <c r="AF240" s="365"/>
      <c r="AG240" s="334">
        <f>SUM(AG239+AH239)</f>
        <v>35</v>
      </c>
      <c r="AH240" s="335"/>
      <c r="AI240" s="334">
        <f>SUM(AI239+AJ239+AK239+AL239)</f>
        <v>208</v>
      </c>
      <c r="AJ240" s="336"/>
      <c r="AK240" s="336"/>
      <c r="AL240" s="335"/>
      <c r="AM240" s="334">
        <f>SUM(AM239+AN239+AO239)</f>
        <v>1108</v>
      </c>
      <c r="AN240" s="336"/>
      <c r="AO240" s="335"/>
      <c r="AP240" s="360"/>
      <c r="AQ240" s="356"/>
      <c r="AR240" s="385"/>
      <c r="AT240" s="270"/>
      <c r="AU240" s="365"/>
      <c r="AV240" s="334">
        <f>SUM(AV239+AW239)</f>
        <v>113</v>
      </c>
      <c r="AW240" s="335"/>
      <c r="AX240" s="334">
        <f>SUM(AX239+AY239+AZ239+BA239)</f>
        <v>388</v>
      </c>
      <c r="AY240" s="336"/>
      <c r="AZ240" s="336"/>
      <c r="BA240" s="335"/>
      <c r="BB240" s="334">
        <f>SUM(BB239+BC239+BD239)</f>
        <v>2266</v>
      </c>
      <c r="BC240" s="336"/>
      <c r="BD240" s="335"/>
      <c r="BE240" s="360"/>
      <c r="BF240" s="356"/>
      <c r="BG240" s="385"/>
    </row>
    <row r="241" spans="2:59" ht="21.75" customHeight="1" x14ac:dyDescent="0.2">
      <c r="B241" s="117"/>
      <c r="C241" s="117"/>
      <c r="D241" s="186"/>
      <c r="E241" s="186"/>
      <c r="F241" s="186"/>
      <c r="G241" s="186"/>
      <c r="H241" s="186"/>
      <c r="I241" s="186"/>
      <c r="J241" s="186"/>
      <c r="K241" s="186"/>
      <c r="L241" s="186"/>
      <c r="M241" s="144"/>
      <c r="N241" s="144"/>
      <c r="O241" s="144"/>
      <c r="P241" s="144"/>
      <c r="Q241" s="270"/>
      <c r="R241" s="108" t="s">
        <v>7</v>
      </c>
      <c r="S241" s="48">
        <f>SUM(S239/((AB239)-(S239)))</f>
        <v>5.2005943536404163E-2</v>
      </c>
      <c r="T241" s="49">
        <f>SUM(T239/((AB239)-(S239)))</f>
        <v>5.9435364041604752E-3</v>
      </c>
      <c r="U241" s="48">
        <f>SUM(U239/((AB239)-(S239)))</f>
        <v>1.8573551263001486E-2</v>
      </c>
      <c r="V241" s="38">
        <f>SUM(V239/((AB239)-(S239)))</f>
        <v>1.7087667161961365E-2</v>
      </c>
      <c r="W241" s="38">
        <f>SUM(W239/((AB239)-(S239)))</f>
        <v>3.6404160475482915E-2</v>
      </c>
      <c r="X241" s="49">
        <f>SUM(X239/((AB239)-(S239)))</f>
        <v>6.1664190193164936E-2</v>
      </c>
      <c r="Y241" s="48">
        <f>SUM(Y239/((AB239)-(S239)))</f>
        <v>0.12852897473997027</v>
      </c>
      <c r="Z241" s="38">
        <f>SUM(Z239/((AB239)-(S239)))</f>
        <v>0.14561664190193166</v>
      </c>
      <c r="AA241" s="49">
        <f>SUM(AA239/((AB239)-(S239)))</f>
        <v>0.58618127786032692</v>
      </c>
      <c r="AB241" s="282">
        <f>SUM(T242+U242+Y242)</f>
        <v>1</v>
      </c>
      <c r="AC241" s="287" t="e">
        <f>SUM((#REF!*T241)+(#REF!*U241)+(#REF!*V241)+(#REF!*W241)+(#REF!*X241)+(#REF!*Y241)+(#REF!*Z241)+(#REF!*AA241))/(T241+U241+V241+W241+X241+Y241+Z241+AA241)</f>
        <v>#REF!</v>
      </c>
      <c r="AD241" s="385"/>
      <c r="AE241" s="270"/>
      <c r="AF241" s="77" t="s">
        <v>7</v>
      </c>
      <c r="AG241" s="48">
        <f>SUM(AG239/((AP239)-(AG239)))</f>
        <v>1.2743628185907047E-2</v>
      </c>
      <c r="AH241" s="49">
        <f>SUM(AH239/((AP239)-(AG239)))</f>
        <v>1.3493253373313344E-2</v>
      </c>
      <c r="AI241" s="48">
        <f>SUM(AI239/((AP239)-(AG239)))</f>
        <v>2.5487256371814093E-2</v>
      </c>
      <c r="AJ241" s="38">
        <f>SUM(AJ239/((AP239)-(AG239)))</f>
        <v>3.2983508245877063E-2</v>
      </c>
      <c r="AK241" s="38">
        <f>SUM(AK239/((AP239)-(AG239)))</f>
        <v>5.0224887556221891E-2</v>
      </c>
      <c r="AL241" s="49">
        <f>SUM(AL239/((AP239)-(AG239)))</f>
        <v>4.7226386806596701E-2</v>
      </c>
      <c r="AM241" s="48">
        <f>SUM(AM239/((AP239)-(AG239)))</f>
        <v>5.9970014992503748E-2</v>
      </c>
      <c r="AN241" s="38">
        <f>SUM(AN239/((AP239)-(AG239)))</f>
        <v>5.6971514242878558E-2</v>
      </c>
      <c r="AO241" s="49">
        <f>SUM(AO239/((AP239)-(AG239)))</f>
        <v>0.71364317841079461</v>
      </c>
      <c r="AP241" s="282">
        <f>SUM(AH242+AI242+AM242)</f>
        <v>1</v>
      </c>
      <c r="AQ241" s="287" t="e">
        <f>SUM((#REF!*AH241)+(#REF!*AI241)+(#REF!*AJ241)+(#REF!*AK241)+(#REF!*AL241)+(#REF!*AM241)+(#REF!*AN241)+(#REF!*AO241))/(AH241+AI241+AJ241+AK241+AL241+AM241+AN241+AO241)</f>
        <v>#REF!</v>
      </c>
      <c r="AR241" s="385"/>
      <c r="AT241" s="270"/>
      <c r="AU241" s="77" t="s">
        <v>7</v>
      </c>
      <c r="AV241" s="48">
        <f>SUM(AV239/((BE239)-(AV239)))</f>
        <v>3.2462686567164181E-2</v>
      </c>
      <c r="AW241" s="49">
        <f>SUM(AW239/((BE239)-(AV239)))</f>
        <v>9.7014925373134324E-3</v>
      </c>
      <c r="AX241" s="48">
        <f>SUM(AX239/((BE239)-(AV239)))</f>
        <v>2.2014925373134327E-2</v>
      </c>
      <c r="AY241" s="38">
        <f>SUM(AY239/((BE239)-(AV239)))</f>
        <v>2.5000000000000001E-2</v>
      </c>
      <c r="AZ241" s="38">
        <f>SUM(AZ239/((BE239)-(AV239)))</f>
        <v>4.3283582089552242E-2</v>
      </c>
      <c r="BA241" s="49">
        <f>SUM(BA239/((BE239)-(AV239)))</f>
        <v>5.4477611940298508E-2</v>
      </c>
      <c r="BB241" s="48">
        <f>SUM(BB239/((BE239)-(AV239)))</f>
        <v>9.4402985074626869E-2</v>
      </c>
      <c r="BC241" s="38">
        <f>SUM(BC239/((BE239)-(AV239)))</f>
        <v>0.10149253731343283</v>
      </c>
      <c r="BD241" s="49">
        <f>SUM(BD239/((BE239)-(AV239)))</f>
        <v>0.64962686567164174</v>
      </c>
      <c r="BE241" s="282">
        <f>SUM(AW242+AX242+BB242)</f>
        <v>0.99999999999999989</v>
      </c>
      <c r="BF241" s="287" t="e">
        <f>SUM((#REF!*AW241)+(#REF!*AX241)+(#REF!*AY241)+(#REF!*AZ241)+(#REF!*BA241)+(#REF!*BB241)+(#REF!*BC241)+(#REF!*BD241))/(AW241+AX241+AY241+AZ241+BA241+BB241+BC241+BD241)</f>
        <v>#REF!</v>
      </c>
      <c r="BG241" s="385"/>
    </row>
    <row r="242" spans="2:59" ht="21.75" customHeight="1" thickBot="1" x14ac:dyDescent="0.25">
      <c r="B242" s="117"/>
      <c r="C242" s="117"/>
      <c r="D242" s="186"/>
      <c r="E242" s="186"/>
      <c r="F242" s="186"/>
      <c r="G242" s="186"/>
      <c r="H242" s="186"/>
      <c r="I242" s="186"/>
      <c r="J242" s="186"/>
      <c r="K242" s="186"/>
      <c r="L242" s="186"/>
      <c r="M242" s="144"/>
      <c r="N242" s="144"/>
      <c r="O242" s="144"/>
      <c r="P242" s="144"/>
      <c r="Q242" s="271"/>
      <c r="R242" s="125" t="s">
        <v>10</v>
      </c>
      <c r="S242" s="151">
        <f>SUM(S241)</f>
        <v>5.2005943536404163E-2</v>
      </c>
      <c r="T242" s="153">
        <f>SUM(T241)</f>
        <v>5.9435364041604752E-3</v>
      </c>
      <c r="U242" s="284">
        <f>SUM(U241:X241)</f>
        <v>0.1337295690936107</v>
      </c>
      <c r="V242" s="285"/>
      <c r="W242" s="285"/>
      <c r="X242" s="286"/>
      <c r="Y242" s="284">
        <f>SUM(Y241:AA241)</f>
        <v>0.86032689450222888</v>
      </c>
      <c r="Z242" s="285"/>
      <c r="AA242" s="286"/>
      <c r="AB242" s="283"/>
      <c r="AC242" s="288" t="e">
        <f>SUM((#REF!*T242)+(#REF!*U242)+(#REF!*V242)+(#REF!*W242)+(#REF!*X242)+(#REF!*Y242)+(#REF!*Z242)+(#REF!*AA242))/(T242+U242+V242+W242+X242+Y242+Z242+AA242)</f>
        <v>#REF!</v>
      </c>
      <c r="AD242" s="388"/>
      <c r="AE242" s="271"/>
      <c r="AF242" s="78" t="s">
        <v>10</v>
      </c>
      <c r="AG242" s="151">
        <f>SUM(AG241)</f>
        <v>1.2743628185907047E-2</v>
      </c>
      <c r="AH242" s="153">
        <f>SUM(AH241)</f>
        <v>1.3493253373313344E-2</v>
      </c>
      <c r="AI242" s="284">
        <f>SUM(AI241:AL241)</f>
        <v>0.15592203898050977</v>
      </c>
      <c r="AJ242" s="285"/>
      <c r="AK242" s="285"/>
      <c r="AL242" s="286"/>
      <c r="AM242" s="284">
        <f>SUM(AM241:AO241)</f>
        <v>0.83058470764617698</v>
      </c>
      <c r="AN242" s="285"/>
      <c r="AO242" s="286"/>
      <c r="AP242" s="283"/>
      <c r="AQ242" s="288" t="e">
        <f>SUM((#REF!*AH242)+(#REF!*AI242)+(#REF!*AJ242)+(#REF!*AK242)+(#REF!*AL242)+(#REF!*AM242)+(#REF!*AN242)+(#REF!*AO242))/(AH242+AI242+AJ242+AK242+AL242+AM242+AN242+AO242)</f>
        <v>#REF!</v>
      </c>
      <c r="AR242" s="388"/>
      <c r="AT242" s="271"/>
      <c r="AU242" s="78" t="s">
        <v>10</v>
      </c>
      <c r="AV242" s="151">
        <f>SUM(AV241)</f>
        <v>3.2462686567164181E-2</v>
      </c>
      <c r="AW242" s="153">
        <f>SUM(AW241)</f>
        <v>9.7014925373134324E-3</v>
      </c>
      <c r="AX242" s="284">
        <f>SUM(AX241:BA241)</f>
        <v>0.14477611940298507</v>
      </c>
      <c r="AY242" s="285"/>
      <c r="AZ242" s="285"/>
      <c r="BA242" s="286"/>
      <c r="BB242" s="284">
        <f>SUM(BB241:BD241)</f>
        <v>0.84552238805970137</v>
      </c>
      <c r="BC242" s="285"/>
      <c r="BD242" s="286"/>
      <c r="BE242" s="283"/>
      <c r="BF242" s="288" t="e">
        <f>SUM((#REF!*AW242)+(#REF!*AX242)+(#REF!*AY242)+(#REF!*AZ242)+(#REF!*BA242)+(#REF!*BB242)+(#REF!*BC242)+(#REF!*BD242))/(AW242+AX242+AY242+AZ242+BA242+BB242+BC242+BD242)</f>
        <v>#REF!</v>
      </c>
      <c r="BG242" s="388"/>
    </row>
    <row r="243" spans="2:59" ht="21.75" customHeight="1" x14ac:dyDescent="0.2">
      <c r="B243" s="117"/>
      <c r="C243" s="117"/>
      <c r="D243" s="186"/>
      <c r="E243" s="186"/>
      <c r="F243" s="186"/>
      <c r="G243" s="186"/>
      <c r="H243" s="186"/>
      <c r="I243" s="186"/>
      <c r="J243" s="186"/>
      <c r="K243" s="186"/>
      <c r="L243" s="186"/>
      <c r="M243" s="144"/>
      <c r="N243" s="144"/>
      <c r="O243" s="144"/>
      <c r="P243" s="144"/>
      <c r="Q243" s="368" t="s">
        <v>42</v>
      </c>
      <c r="R243" s="368"/>
      <c r="S243" s="368"/>
      <c r="T243" s="368"/>
      <c r="U243" s="368"/>
      <c r="V243" s="368"/>
      <c r="W243" s="368"/>
      <c r="X243" s="368"/>
      <c r="Y243" s="368"/>
      <c r="Z243" s="368"/>
      <c r="AA243" s="368"/>
      <c r="AB243" s="368"/>
      <c r="AC243" s="368"/>
      <c r="AD243" s="368"/>
      <c r="AE243" s="368" t="s">
        <v>49</v>
      </c>
      <c r="AF243" s="368"/>
      <c r="AG243" s="368"/>
      <c r="AH243" s="368"/>
      <c r="AI243" s="368"/>
      <c r="AJ243" s="368"/>
      <c r="AK243" s="368"/>
      <c r="AL243" s="368"/>
      <c r="AM243" s="368"/>
      <c r="AN243" s="368"/>
      <c r="AO243" s="368"/>
      <c r="AP243" s="368"/>
      <c r="AQ243" s="368"/>
      <c r="AR243" s="368"/>
      <c r="AT243" s="368" t="str">
        <f>$AT$133</f>
        <v>สถิติผลการเรียนของกลุ่มสาระการเรียนรู้ ปีการศึกษา 2558</v>
      </c>
      <c r="AU243" s="368"/>
      <c r="AV243" s="368"/>
      <c r="AW243" s="368"/>
      <c r="AX243" s="368"/>
      <c r="AY243" s="368"/>
      <c r="AZ243" s="368"/>
      <c r="BA243" s="368"/>
      <c r="BB243" s="368"/>
      <c r="BC243" s="368"/>
      <c r="BD243" s="368"/>
      <c r="BE243" s="368"/>
      <c r="BF243" s="368"/>
      <c r="BG243" s="368"/>
    </row>
    <row r="244" spans="2:59" ht="27" thickBot="1" x14ac:dyDescent="0.25">
      <c r="B244" s="117"/>
      <c r="C244" s="117"/>
      <c r="D244" s="186"/>
      <c r="E244" s="186"/>
      <c r="F244" s="186"/>
      <c r="G244" s="186"/>
      <c r="H244" s="186"/>
      <c r="I244" s="186"/>
      <c r="J244" s="186"/>
      <c r="K244" s="186"/>
      <c r="L244" s="186"/>
      <c r="M244" s="144"/>
      <c r="N244" s="144"/>
      <c r="O244" s="144"/>
      <c r="P244" s="144"/>
      <c r="Q244" s="295" t="s">
        <v>18</v>
      </c>
      <c r="R244" s="295"/>
      <c r="S244" s="295"/>
      <c r="T244" s="295"/>
      <c r="U244" s="295"/>
      <c r="V244" s="295"/>
      <c r="W244" s="295"/>
      <c r="X244" s="295"/>
      <c r="Y244" s="295"/>
      <c r="Z244" s="295"/>
      <c r="AA244" s="295"/>
      <c r="AB244" s="295"/>
      <c r="AC244" s="295"/>
      <c r="AD244" s="295"/>
      <c r="AE244" s="295" t="s">
        <v>18</v>
      </c>
      <c r="AF244" s="295"/>
      <c r="AG244" s="295"/>
      <c r="AH244" s="295"/>
      <c r="AI244" s="295"/>
      <c r="AJ244" s="295"/>
      <c r="AK244" s="295"/>
      <c r="AL244" s="295"/>
      <c r="AM244" s="295"/>
      <c r="AN244" s="295"/>
      <c r="AO244" s="295"/>
      <c r="AP244" s="295"/>
      <c r="AQ244" s="295"/>
      <c r="AR244" s="295"/>
      <c r="AT244" s="295" t="s">
        <v>18</v>
      </c>
      <c r="AU244" s="295"/>
      <c r="AV244" s="295"/>
      <c r="AW244" s="295"/>
      <c r="AX244" s="295"/>
      <c r="AY244" s="295"/>
      <c r="AZ244" s="295"/>
      <c r="BA244" s="295"/>
      <c r="BB244" s="295"/>
      <c r="BC244" s="295"/>
      <c r="BD244" s="295"/>
      <c r="BE244" s="295"/>
      <c r="BF244" s="295"/>
      <c r="BG244" s="295"/>
    </row>
    <row r="245" spans="2:59" ht="21.75" thickBot="1" x14ac:dyDescent="0.25">
      <c r="B245" s="117"/>
      <c r="C245" s="117"/>
      <c r="D245" s="186"/>
      <c r="E245" s="186"/>
      <c r="F245" s="186"/>
      <c r="G245" s="186"/>
      <c r="H245" s="186"/>
      <c r="I245" s="186"/>
      <c r="J245" s="186"/>
      <c r="K245" s="186"/>
      <c r="L245" s="186"/>
      <c r="M245" s="144"/>
      <c r="N245" s="144"/>
      <c r="O245" s="144"/>
      <c r="P245" s="144"/>
      <c r="Q245" s="290" t="s">
        <v>8</v>
      </c>
      <c r="R245" s="394" t="s">
        <v>17</v>
      </c>
      <c r="S245" s="322" t="s">
        <v>32</v>
      </c>
      <c r="T245" s="323"/>
      <c r="U245" s="324" t="s">
        <v>58</v>
      </c>
      <c r="V245" s="325"/>
      <c r="W245" s="325"/>
      <c r="X245" s="325"/>
      <c r="Y245" s="325"/>
      <c r="Z245" s="325"/>
      <c r="AA245" s="326"/>
      <c r="AB245" s="347" t="s">
        <v>46</v>
      </c>
      <c r="AC245" s="351" t="s">
        <v>7</v>
      </c>
      <c r="AD245" s="382" t="s">
        <v>30</v>
      </c>
      <c r="AE245" s="290" t="s">
        <v>8</v>
      </c>
      <c r="AF245" s="320" t="s">
        <v>17</v>
      </c>
      <c r="AG245" s="322" t="s">
        <v>32</v>
      </c>
      <c r="AH245" s="323"/>
      <c r="AI245" s="324" t="s">
        <v>58</v>
      </c>
      <c r="AJ245" s="325"/>
      <c r="AK245" s="325"/>
      <c r="AL245" s="325"/>
      <c r="AM245" s="325"/>
      <c r="AN245" s="325"/>
      <c r="AO245" s="326"/>
      <c r="AP245" s="347" t="s">
        <v>46</v>
      </c>
      <c r="AQ245" s="351" t="s">
        <v>7</v>
      </c>
      <c r="AR245" s="382" t="s">
        <v>30</v>
      </c>
      <c r="AT245" s="290" t="s">
        <v>8</v>
      </c>
      <c r="AU245" s="320" t="s">
        <v>17</v>
      </c>
      <c r="AV245" s="322" t="s">
        <v>32</v>
      </c>
      <c r="AW245" s="323"/>
      <c r="AX245" s="324" t="s">
        <v>58</v>
      </c>
      <c r="AY245" s="325"/>
      <c r="AZ245" s="325"/>
      <c r="BA245" s="325"/>
      <c r="BB245" s="325"/>
      <c r="BC245" s="325"/>
      <c r="BD245" s="326"/>
      <c r="BE245" s="347" t="s">
        <v>46</v>
      </c>
      <c r="BF245" s="351" t="s">
        <v>7</v>
      </c>
      <c r="BG245" s="382" t="s">
        <v>30</v>
      </c>
    </row>
    <row r="246" spans="2:59" ht="20.85" customHeight="1" thickBot="1" x14ac:dyDescent="0.25">
      <c r="B246" s="117"/>
      <c r="C246" s="117"/>
      <c r="D246" s="186"/>
      <c r="E246" s="186"/>
      <c r="F246" s="186"/>
      <c r="G246" s="186"/>
      <c r="H246" s="186"/>
      <c r="I246" s="186"/>
      <c r="J246" s="186"/>
      <c r="K246" s="186"/>
      <c r="L246" s="186"/>
      <c r="M246" s="144"/>
      <c r="N246" s="144"/>
      <c r="O246" s="144"/>
      <c r="P246" s="144"/>
      <c r="Q246" s="291"/>
      <c r="R246" s="395"/>
      <c r="S246" s="46" t="s">
        <v>9</v>
      </c>
      <c r="T246" s="47">
        <v>0</v>
      </c>
      <c r="U246" s="13">
        <v>1</v>
      </c>
      <c r="V246" s="11">
        <v>1.5</v>
      </c>
      <c r="W246" s="11">
        <v>2</v>
      </c>
      <c r="X246" s="12">
        <v>2.5</v>
      </c>
      <c r="Y246" s="13">
        <v>3</v>
      </c>
      <c r="Z246" s="11">
        <v>3.5</v>
      </c>
      <c r="AA246" s="12">
        <v>4</v>
      </c>
      <c r="AB246" s="348"/>
      <c r="AC246" s="352"/>
      <c r="AD246" s="383"/>
      <c r="AE246" s="291"/>
      <c r="AF246" s="321"/>
      <c r="AG246" s="46" t="s">
        <v>9</v>
      </c>
      <c r="AH246" s="47">
        <v>0</v>
      </c>
      <c r="AI246" s="13">
        <v>1</v>
      </c>
      <c r="AJ246" s="11">
        <v>1.5</v>
      </c>
      <c r="AK246" s="11">
        <v>2</v>
      </c>
      <c r="AL246" s="12">
        <v>2.5</v>
      </c>
      <c r="AM246" s="13">
        <v>3</v>
      </c>
      <c r="AN246" s="11">
        <v>3.5</v>
      </c>
      <c r="AO246" s="12">
        <v>4</v>
      </c>
      <c r="AP246" s="348"/>
      <c r="AQ246" s="352"/>
      <c r="AR246" s="383"/>
      <c r="AT246" s="291"/>
      <c r="AU246" s="321"/>
      <c r="AV246" s="46" t="s">
        <v>9</v>
      </c>
      <c r="AW246" s="47">
        <v>0</v>
      </c>
      <c r="AX246" s="13">
        <v>1</v>
      </c>
      <c r="AY246" s="11">
        <v>1.5</v>
      </c>
      <c r="AZ246" s="11">
        <v>2</v>
      </c>
      <c r="BA246" s="12">
        <v>2.5</v>
      </c>
      <c r="BB246" s="13">
        <v>3</v>
      </c>
      <c r="BC246" s="11">
        <v>3.5</v>
      </c>
      <c r="BD246" s="12">
        <v>4</v>
      </c>
      <c r="BE246" s="348"/>
      <c r="BF246" s="352"/>
      <c r="BG246" s="383"/>
    </row>
    <row r="247" spans="2:59" ht="20.85" customHeight="1" x14ac:dyDescent="0.2">
      <c r="B247" s="117"/>
      <c r="C247" s="117"/>
      <c r="D247" s="186"/>
      <c r="E247" s="186"/>
      <c r="F247" s="186"/>
      <c r="G247" s="186"/>
      <c r="H247" s="186"/>
      <c r="I247" s="186"/>
      <c r="J247" s="186"/>
      <c r="K247" s="186"/>
      <c r="L247" s="186"/>
      <c r="M247" s="144"/>
      <c r="N247" s="144"/>
      <c r="O247" s="144"/>
      <c r="P247" s="144"/>
      <c r="Q247" s="270" t="s">
        <v>5</v>
      </c>
      <c r="R247" s="64" t="s">
        <v>12</v>
      </c>
      <c r="S247" s="14">
        <f t="shared" ref="S247:AA247" si="301">S10</f>
        <v>1</v>
      </c>
      <c r="T247" s="15">
        <f t="shared" si="301"/>
        <v>15</v>
      </c>
      <c r="U247" s="14">
        <f t="shared" si="301"/>
        <v>14</v>
      </c>
      <c r="V247" s="17">
        <f t="shared" si="301"/>
        <v>1</v>
      </c>
      <c r="W247" s="17">
        <f t="shared" si="301"/>
        <v>6</v>
      </c>
      <c r="X247" s="15">
        <f t="shared" si="301"/>
        <v>37</v>
      </c>
      <c r="Y247" s="14">
        <f t="shared" si="301"/>
        <v>23</v>
      </c>
      <c r="Z247" s="17">
        <f t="shared" si="301"/>
        <v>15</v>
      </c>
      <c r="AA247" s="15">
        <f t="shared" si="301"/>
        <v>15</v>
      </c>
      <c r="AB247" s="16">
        <f>SUM(S247:AA247)</f>
        <v>127</v>
      </c>
      <c r="AC247" s="41">
        <f>SUM((T246*T247)+(U246*U247)+(V246*V247)+(W246*W247)+(X246*X247)+(Y246*Y247)+(Z246*Z247)+(AA246*AA247))/(T247+U247+V247+W247+X247+Y247+Z247+AA247)</f>
        <v>2.3928571428571428</v>
      </c>
      <c r="AD247" s="72">
        <f>SUM(AC247/4*100)</f>
        <v>59.821428571428569</v>
      </c>
      <c r="AE247" s="270" t="s">
        <v>5</v>
      </c>
      <c r="AF247" s="59" t="s">
        <v>12</v>
      </c>
      <c r="AG247" s="14">
        <f t="shared" ref="AG247:AO247" si="302">AG10</f>
        <v>22</v>
      </c>
      <c r="AH247" s="15">
        <f t="shared" si="302"/>
        <v>6</v>
      </c>
      <c r="AI247" s="14">
        <f t="shared" si="302"/>
        <v>14</v>
      </c>
      <c r="AJ247" s="17">
        <f t="shared" si="302"/>
        <v>13</v>
      </c>
      <c r="AK247" s="17">
        <f t="shared" si="302"/>
        <v>40</v>
      </c>
      <c r="AL247" s="15">
        <f t="shared" si="302"/>
        <v>21</v>
      </c>
      <c r="AM247" s="14">
        <f t="shared" si="302"/>
        <v>18</v>
      </c>
      <c r="AN247" s="17">
        <f t="shared" si="302"/>
        <v>51</v>
      </c>
      <c r="AO247" s="15">
        <f t="shared" si="302"/>
        <v>49</v>
      </c>
      <c r="AP247" s="16">
        <f>SUM(AG247:AO247)</f>
        <v>234</v>
      </c>
      <c r="AQ247" s="41">
        <f>SUM((AH246*AH247)+(AI246*AI247)+(AJ246*AJ247)+(AK246*AK247)+(AL246*AL247)+(AM246*AM247)+(AN246*AN247)+(AO246*AO247))/(AH247+AI247+AJ247+AK247+AL247+AM247+AN247+AO247)</f>
        <v>2.8042452830188678</v>
      </c>
      <c r="AR247" s="72">
        <f>SUM(AQ247/4*100)</f>
        <v>70.106132075471692</v>
      </c>
      <c r="AT247" s="270" t="s">
        <v>5</v>
      </c>
      <c r="AU247" s="59" t="s">
        <v>12</v>
      </c>
      <c r="AV247" s="14">
        <f t="shared" ref="AV247:BD249" si="303">SUM(S247+AG247)</f>
        <v>23</v>
      </c>
      <c r="AW247" s="15">
        <f t="shared" si="303"/>
        <v>21</v>
      </c>
      <c r="AX247" s="14">
        <f t="shared" si="303"/>
        <v>28</v>
      </c>
      <c r="AY247" s="17">
        <f t="shared" si="303"/>
        <v>14</v>
      </c>
      <c r="AZ247" s="17">
        <f t="shared" si="303"/>
        <v>46</v>
      </c>
      <c r="BA247" s="15">
        <f t="shared" si="303"/>
        <v>58</v>
      </c>
      <c r="BB247" s="14">
        <f t="shared" si="303"/>
        <v>41</v>
      </c>
      <c r="BC247" s="17">
        <f t="shared" si="303"/>
        <v>66</v>
      </c>
      <c r="BD247" s="15">
        <f t="shared" si="303"/>
        <v>64</v>
      </c>
      <c r="BE247" s="16">
        <f>SUM(AV247:BD247)</f>
        <v>361</v>
      </c>
      <c r="BF247" s="41">
        <f>SUM((AW246*AW247)+(AX246*AX247)+(AY246*AY247)+(AZ246*AZ247)+(BA246*BA247)+(BB246*BB247)+(BC246*BC247)+(BD246*BD247))/(AW247+AX247+AY247+AZ247+BA247+BB247+BC247+BD247)</f>
        <v>2.6508875739644973</v>
      </c>
      <c r="BG247" s="72">
        <f>SUM(BF247/4*100)</f>
        <v>66.272189349112438</v>
      </c>
    </row>
    <row r="248" spans="2:59" ht="21.75" customHeight="1" x14ac:dyDescent="0.2">
      <c r="B248" s="117"/>
      <c r="C248" s="117"/>
      <c r="D248" s="186"/>
      <c r="E248" s="186"/>
      <c r="F248" s="186"/>
      <c r="G248" s="186"/>
      <c r="H248" s="186"/>
      <c r="I248" s="186"/>
      <c r="J248" s="186"/>
      <c r="K248" s="186"/>
      <c r="L248" s="186"/>
      <c r="M248" s="144"/>
      <c r="N248" s="144"/>
      <c r="O248" s="144"/>
      <c r="P248" s="144"/>
      <c r="Q248" s="270"/>
      <c r="R248" s="65" t="s">
        <v>13</v>
      </c>
      <c r="S248" s="18">
        <f t="shared" ref="S248:AA248" si="304">S32</f>
        <v>14</v>
      </c>
      <c r="T248" s="19">
        <f t="shared" si="304"/>
        <v>5</v>
      </c>
      <c r="U248" s="18">
        <f t="shared" si="304"/>
        <v>14</v>
      </c>
      <c r="V248" s="37">
        <f t="shared" si="304"/>
        <v>1</v>
      </c>
      <c r="W248" s="37">
        <f t="shared" si="304"/>
        <v>6</v>
      </c>
      <c r="X248" s="19">
        <f t="shared" si="304"/>
        <v>26</v>
      </c>
      <c r="Y248" s="18">
        <f t="shared" si="304"/>
        <v>53</v>
      </c>
      <c r="Z248" s="37">
        <f t="shared" si="304"/>
        <v>28</v>
      </c>
      <c r="AA248" s="19">
        <f t="shared" si="304"/>
        <v>127</v>
      </c>
      <c r="AB248" s="45">
        <f>SUM(S248:AA248)</f>
        <v>274</v>
      </c>
      <c r="AC248" s="42">
        <f>SUM((T246*T248)+(U246*U248)+(V246*V248)+(W246*W248)+(X246*X248)+(Y246*Y248)+(Z246*Z248)+(AA246*AA248))/(T248+U248+V248+W248+X248+Y248+Z248+AA248)</f>
        <v>3.2980769230769229</v>
      </c>
      <c r="AD248" s="67">
        <f>SUM(AC248/4*100)</f>
        <v>82.451923076923066</v>
      </c>
      <c r="AE248" s="270"/>
      <c r="AF248" s="60" t="s">
        <v>13</v>
      </c>
      <c r="AG248" s="18">
        <f t="shared" ref="AG248:AO248" si="305">AG32</f>
        <v>40</v>
      </c>
      <c r="AH248" s="19">
        <f t="shared" si="305"/>
        <v>0</v>
      </c>
      <c r="AI248" s="18">
        <f t="shared" si="305"/>
        <v>13</v>
      </c>
      <c r="AJ248" s="37">
        <f t="shared" si="305"/>
        <v>0</v>
      </c>
      <c r="AK248" s="37">
        <f t="shared" si="305"/>
        <v>2</v>
      </c>
      <c r="AL248" s="19">
        <f t="shared" si="305"/>
        <v>6</v>
      </c>
      <c r="AM248" s="18">
        <f t="shared" si="305"/>
        <v>10</v>
      </c>
      <c r="AN248" s="37">
        <f t="shared" si="305"/>
        <v>9</v>
      </c>
      <c r="AO248" s="19">
        <f t="shared" si="305"/>
        <v>51</v>
      </c>
      <c r="AP248" s="45">
        <f>SUM(AG248:AO248)</f>
        <v>131</v>
      </c>
      <c r="AQ248" s="42">
        <f>SUM((AH246*AH248)+(AI246*AI248)+(AJ246*AJ248)+(AK246*AK248)+(AL246*AL248)+(AM246*AM248)+(AN246*AN248)+(AO246*AO248))/(AH248+AI248+AJ248+AK248+AL248+AM248+AN248+AO248)</f>
        <v>3.2692307692307692</v>
      </c>
      <c r="AR248" s="67">
        <f>SUM(AQ248/4*100)</f>
        <v>81.730769230769226</v>
      </c>
      <c r="AT248" s="270"/>
      <c r="AU248" s="60" t="s">
        <v>13</v>
      </c>
      <c r="AV248" s="18">
        <f t="shared" si="303"/>
        <v>54</v>
      </c>
      <c r="AW248" s="19">
        <f t="shared" si="303"/>
        <v>5</v>
      </c>
      <c r="AX248" s="18">
        <f t="shared" si="303"/>
        <v>27</v>
      </c>
      <c r="AY248" s="37">
        <f t="shared" si="303"/>
        <v>1</v>
      </c>
      <c r="AZ248" s="37">
        <f t="shared" si="303"/>
        <v>8</v>
      </c>
      <c r="BA248" s="19">
        <f t="shared" si="303"/>
        <v>32</v>
      </c>
      <c r="BB248" s="18">
        <f t="shared" si="303"/>
        <v>63</v>
      </c>
      <c r="BC248" s="37">
        <f t="shared" si="303"/>
        <v>37</v>
      </c>
      <c r="BD248" s="19">
        <f t="shared" si="303"/>
        <v>178</v>
      </c>
      <c r="BE248" s="45">
        <f>SUM(AV248:BD248)</f>
        <v>405</v>
      </c>
      <c r="BF248" s="42">
        <f>SUM((AW246*AW248)+(AX246*AX248)+(AY246*AY248)+(AZ246*AZ248)+(BA246*BA248)+(BB246*BB248)+(BC246*BC248)+(BD246*BD248))/(AW248+AX248+AY248+AZ248+BA248+BB248+BC248+BD248)</f>
        <v>3.2905982905982905</v>
      </c>
      <c r="BG248" s="67">
        <f t="shared" ref="BG248:BG256" si="306">SUM(BF248/4*100)</f>
        <v>82.26495726495726</v>
      </c>
    </row>
    <row r="249" spans="2:59" ht="21.75" customHeight="1" thickBot="1" x14ac:dyDescent="0.25">
      <c r="B249" s="117"/>
      <c r="C249" s="117"/>
      <c r="D249" s="186"/>
      <c r="E249" s="186"/>
      <c r="F249" s="186"/>
      <c r="G249" s="186"/>
      <c r="H249" s="186"/>
      <c r="I249" s="186"/>
      <c r="J249" s="186"/>
      <c r="K249" s="186"/>
      <c r="L249" s="186"/>
      <c r="M249" s="144"/>
      <c r="N249" s="144"/>
      <c r="O249" s="144"/>
      <c r="P249" s="144"/>
      <c r="Q249" s="270"/>
      <c r="R249" s="107" t="s">
        <v>0</v>
      </c>
      <c r="S249" s="24">
        <f t="shared" ref="S249:AA249" si="307">S54</f>
        <v>10</v>
      </c>
      <c r="T249" s="25">
        <f t="shared" si="307"/>
        <v>9</v>
      </c>
      <c r="U249" s="24">
        <f t="shared" si="307"/>
        <v>10</v>
      </c>
      <c r="V249" s="26">
        <f t="shared" si="307"/>
        <v>4</v>
      </c>
      <c r="W249" s="26">
        <f t="shared" si="307"/>
        <v>16</v>
      </c>
      <c r="X249" s="25">
        <f t="shared" si="307"/>
        <v>20</v>
      </c>
      <c r="Y249" s="24">
        <f t="shared" si="307"/>
        <v>32</v>
      </c>
      <c r="Z249" s="26">
        <f t="shared" si="307"/>
        <v>17</v>
      </c>
      <c r="AA249" s="25">
        <f t="shared" si="307"/>
        <v>88</v>
      </c>
      <c r="AB249" s="27">
        <f>SUM(S249:AA249)</f>
        <v>206</v>
      </c>
      <c r="AC249" s="42">
        <f>SUM((T246*T249)+(U246*U249)+(V246*V249)+(W246*W249)+(X246*X249)+(Y246*Y249)+(Z246*Z249)+(AA246*AA249))/(T249+U249+V249+W249+X249+Y249+Z249+AA249)</f>
        <v>3.0892857142857144</v>
      </c>
      <c r="AD249" s="71">
        <f>SUM(AC249/4*100)</f>
        <v>77.232142857142861</v>
      </c>
      <c r="AE249" s="270"/>
      <c r="AF249" s="61" t="s">
        <v>0</v>
      </c>
      <c r="AG249" s="24">
        <f t="shared" ref="AG249:AO249" si="308">AG54</f>
        <v>18</v>
      </c>
      <c r="AH249" s="25">
        <f t="shared" si="308"/>
        <v>3</v>
      </c>
      <c r="AI249" s="24">
        <f t="shared" si="308"/>
        <v>11</v>
      </c>
      <c r="AJ249" s="26">
        <f t="shared" si="308"/>
        <v>6</v>
      </c>
      <c r="AK249" s="26">
        <f t="shared" si="308"/>
        <v>9</v>
      </c>
      <c r="AL249" s="25">
        <f t="shared" si="308"/>
        <v>22</v>
      </c>
      <c r="AM249" s="24">
        <f t="shared" si="308"/>
        <v>21</v>
      </c>
      <c r="AN249" s="26">
        <f t="shared" si="308"/>
        <v>37</v>
      </c>
      <c r="AO249" s="25">
        <f t="shared" si="308"/>
        <v>73</v>
      </c>
      <c r="AP249" s="27">
        <f>SUM(AG249:AO249)</f>
        <v>200</v>
      </c>
      <c r="AQ249" s="42">
        <f>SUM((AH246*AH249)+(AI246*AI249)+(AJ246*AJ249)+(AK246*AK249)+(AL246*AL249)+(AM246*AM249)+(AN246*AN249)+(AO246*AO249))/(AH249+AI249+AJ249+AK249+AL249+AM249+AN249+AO249)</f>
        <v>3.1730769230769229</v>
      </c>
      <c r="AR249" s="71">
        <f>SUM(AQ249/4*100)</f>
        <v>79.326923076923066</v>
      </c>
      <c r="AT249" s="270"/>
      <c r="AU249" s="61" t="s">
        <v>0</v>
      </c>
      <c r="AV249" s="24">
        <f t="shared" si="303"/>
        <v>28</v>
      </c>
      <c r="AW249" s="25">
        <f t="shared" si="303"/>
        <v>12</v>
      </c>
      <c r="AX249" s="24">
        <f t="shared" si="303"/>
        <v>21</v>
      </c>
      <c r="AY249" s="26">
        <f t="shared" si="303"/>
        <v>10</v>
      </c>
      <c r="AZ249" s="26">
        <f t="shared" si="303"/>
        <v>25</v>
      </c>
      <c r="BA249" s="25">
        <f t="shared" si="303"/>
        <v>42</v>
      </c>
      <c r="BB249" s="24">
        <f t="shared" si="303"/>
        <v>53</v>
      </c>
      <c r="BC249" s="26">
        <f t="shared" si="303"/>
        <v>54</v>
      </c>
      <c r="BD249" s="25">
        <f t="shared" si="303"/>
        <v>161</v>
      </c>
      <c r="BE249" s="27">
        <f>SUM(AV249:BD249)</f>
        <v>406</v>
      </c>
      <c r="BF249" s="42">
        <f>SUM((AW246*AW249)+(AX246*AX249)+(AY246*AY249)+(AZ246*AZ249)+(BA246*BA249)+(BB246*BB249)+(BC246*BC249)+(BD246*BD249))/(AW249+AX249+AY249+AZ249+BA249+BB249+BC249+BD249)</f>
        <v>3.1296296296296298</v>
      </c>
      <c r="BG249" s="71">
        <f t="shared" si="306"/>
        <v>78.240740740740748</v>
      </c>
    </row>
    <row r="250" spans="2:59" ht="21.75" customHeight="1" x14ac:dyDescent="0.2">
      <c r="B250" s="117"/>
      <c r="C250" s="117"/>
      <c r="D250" s="186"/>
      <c r="E250" s="186"/>
      <c r="F250" s="186"/>
      <c r="G250" s="186"/>
      <c r="H250" s="186"/>
      <c r="I250" s="186"/>
      <c r="J250" s="186"/>
      <c r="K250" s="186"/>
      <c r="L250" s="186"/>
      <c r="M250" s="144"/>
      <c r="N250" s="144"/>
      <c r="O250" s="144"/>
      <c r="P250" s="144"/>
      <c r="Q250" s="270"/>
      <c r="R250" s="330" t="s">
        <v>6</v>
      </c>
      <c r="S250" s="24">
        <f>SUM(S247:S249)</f>
        <v>25</v>
      </c>
      <c r="T250" s="25">
        <f t="shared" ref="T250:AB250" si="309">SUM(T247:T249)</f>
        <v>29</v>
      </c>
      <c r="U250" s="24">
        <f t="shared" si="309"/>
        <v>38</v>
      </c>
      <c r="V250" s="26">
        <f t="shared" si="309"/>
        <v>6</v>
      </c>
      <c r="W250" s="26">
        <f t="shared" si="309"/>
        <v>28</v>
      </c>
      <c r="X250" s="25">
        <f t="shared" si="309"/>
        <v>83</v>
      </c>
      <c r="Y250" s="24">
        <f t="shared" si="309"/>
        <v>108</v>
      </c>
      <c r="Z250" s="26">
        <f t="shared" si="309"/>
        <v>60</v>
      </c>
      <c r="AA250" s="25">
        <f t="shared" si="309"/>
        <v>230</v>
      </c>
      <c r="AB250" s="357">
        <f t="shared" si="309"/>
        <v>607</v>
      </c>
      <c r="AC250" s="287">
        <f>SUM((T246*T250)+(U246*U250)+(V246*V250)+(W246*W250)+(X246*X250)+(Y246*Y250)+(Z246*Z250)+(AA246*AA250))/(T250+U250+V250+W250+X250+Y250+Z250+AA250)</f>
        <v>3.0317869415807559</v>
      </c>
      <c r="AD250" s="384">
        <f>SUM(AC250/4*100)</f>
        <v>75.794673539518897</v>
      </c>
      <c r="AE250" s="270"/>
      <c r="AF250" s="332" t="s">
        <v>6</v>
      </c>
      <c r="AG250" s="24">
        <f>SUM(AG247:AG249)</f>
        <v>80</v>
      </c>
      <c r="AH250" s="25">
        <f t="shared" ref="AH250:AP250" si="310">SUM(AH247:AH249)</f>
        <v>9</v>
      </c>
      <c r="AI250" s="24">
        <f t="shared" si="310"/>
        <v>38</v>
      </c>
      <c r="AJ250" s="26">
        <f t="shared" si="310"/>
        <v>19</v>
      </c>
      <c r="AK250" s="26">
        <f t="shared" si="310"/>
        <v>51</v>
      </c>
      <c r="AL250" s="25">
        <f t="shared" si="310"/>
        <v>49</v>
      </c>
      <c r="AM250" s="24">
        <f t="shared" si="310"/>
        <v>49</v>
      </c>
      <c r="AN250" s="26">
        <f t="shared" si="310"/>
        <v>97</v>
      </c>
      <c r="AO250" s="25">
        <f t="shared" si="310"/>
        <v>173</v>
      </c>
      <c r="AP250" s="357">
        <f t="shared" si="310"/>
        <v>565</v>
      </c>
      <c r="AQ250" s="287">
        <f>SUM((AH246*AH250)+(AI246*AI250)+(AJ246*AJ250)+(AK246*AK250)+(AL246*AL250)+(AM246*AM250)+(AN246*AN250)+(AO246*AO250))/(AH250+AI250+AJ250+AK250+AL250+AM250+AN250+AO250)</f>
        <v>3.0298969072164947</v>
      </c>
      <c r="AR250" s="384">
        <f>SUM(AQ250/4*100)</f>
        <v>75.74742268041237</v>
      </c>
      <c r="AT250" s="270"/>
      <c r="AU250" s="332" t="s">
        <v>6</v>
      </c>
      <c r="AV250" s="24">
        <f t="shared" ref="AV250:BE250" si="311">SUM(AV247:AV249)</f>
        <v>105</v>
      </c>
      <c r="AW250" s="25">
        <f t="shared" si="311"/>
        <v>38</v>
      </c>
      <c r="AX250" s="24">
        <f t="shared" si="311"/>
        <v>76</v>
      </c>
      <c r="AY250" s="26">
        <f t="shared" si="311"/>
        <v>25</v>
      </c>
      <c r="AZ250" s="26">
        <f t="shared" si="311"/>
        <v>79</v>
      </c>
      <c r="BA250" s="25">
        <f t="shared" si="311"/>
        <v>132</v>
      </c>
      <c r="BB250" s="24">
        <f t="shared" si="311"/>
        <v>157</v>
      </c>
      <c r="BC250" s="26">
        <f t="shared" si="311"/>
        <v>157</v>
      </c>
      <c r="BD250" s="25">
        <f t="shared" si="311"/>
        <v>403</v>
      </c>
      <c r="BE250" s="357">
        <f t="shared" si="311"/>
        <v>1172</v>
      </c>
      <c r="BF250" s="287">
        <f>SUM((AW246*AW250)+(AX246*AX250)+(AY246*AY250)+(AZ246*AZ250)+(BA246*BA250)+(BB246*BB250)+(BC246*BC250)+(BD246*BD250))/(AW250+AX250+AY250+AZ250+BA250+BB250+BC250+BD250)</f>
        <v>3.0309278350515463</v>
      </c>
      <c r="BG250" s="384">
        <f>SUM(BF250/4*100)</f>
        <v>75.773195876288653</v>
      </c>
    </row>
    <row r="251" spans="2:59" ht="21.75" customHeight="1" x14ac:dyDescent="0.2">
      <c r="B251" s="117"/>
      <c r="C251" s="117"/>
      <c r="D251" s="186"/>
      <c r="E251" s="186"/>
      <c r="F251" s="186"/>
      <c r="G251" s="186"/>
      <c r="H251" s="186"/>
      <c r="I251" s="186"/>
      <c r="J251" s="186"/>
      <c r="K251" s="186"/>
      <c r="L251" s="186"/>
      <c r="M251" s="144"/>
      <c r="N251" s="144"/>
      <c r="O251" s="144"/>
      <c r="P251" s="144"/>
      <c r="Q251" s="270"/>
      <c r="R251" s="331"/>
      <c r="S251" s="277">
        <f>SUM(S250+T250)</f>
        <v>54</v>
      </c>
      <c r="T251" s="279"/>
      <c r="U251" s="277">
        <f>SUM(U250+V250+W250+X250)</f>
        <v>155</v>
      </c>
      <c r="V251" s="278"/>
      <c r="W251" s="278"/>
      <c r="X251" s="279"/>
      <c r="Y251" s="277">
        <f>SUM(Y250+Z250+AA250)</f>
        <v>398</v>
      </c>
      <c r="Z251" s="278"/>
      <c r="AA251" s="279"/>
      <c r="AB251" s="358"/>
      <c r="AC251" s="287"/>
      <c r="AD251" s="384"/>
      <c r="AE251" s="270"/>
      <c r="AF251" s="333"/>
      <c r="AG251" s="277">
        <f>SUM(AG250+AH250)</f>
        <v>89</v>
      </c>
      <c r="AH251" s="279"/>
      <c r="AI251" s="277">
        <f>SUM(AI250+AJ250+AK250+AL250)</f>
        <v>157</v>
      </c>
      <c r="AJ251" s="278"/>
      <c r="AK251" s="278"/>
      <c r="AL251" s="279"/>
      <c r="AM251" s="277">
        <f>SUM(AM250+AN250+AO250)</f>
        <v>319</v>
      </c>
      <c r="AN251" s="278"/>
      <c r="AO251" s="279"/>
      <c r="AP251" s="358"/>
      <c r="AQ251" s="287"/>
      <c r="AR251" s="384"/>
      <c r="AT251" s="270"/>
      <c r="AU251" s="333"/>
      <c r="AV251" s="277">
        <f>SUM(AV250+AW250)</f>
        <v>143</v>
      </c>
      <c r="AW251" s="279"/>
      <c r="AX251" s="277">
        <f>SUM(AX250+AY250+AZ250+BA250)</f>
        <v>312</v>
      </c>
      <c r="AY251" s="278"/>
      <c r="AZ251" s="278"/>
      <c r="BA251" s="279"/>
      <c r="BB251" s="277">
        <f>SUM(BB250+BC250+BD250)</f>
        <v>717</v>
      </c>
      <c r="BC251" s="278"/>
      <c r="BD251" s="279"/>
      <c r="BE251" s="358"/>
      <c r="BF251" s="287"/>
      <c r="BG251" s="384"/>
    </row>
    <row r="252" spans="2:59" ht="21.75" customHeight="1" x14ac:dyDescent="0.2">
      <c r="B252" s="117"/>
      <c r="C252" s="117"/>
      <c r="D252" s="186"/>
      <c r="E252" s="186"/>
      <c r="F252" s="186"/>
      <c r="G252" s="186"/>
      <c r="H252" s="186"/>
      <c r="I252" s="186"/>
      <c r="J252" s="186"/>
      <c r="K252" s="186"/>
      <c r="L252" s="186"/>
      <c r="M252" s="144"/>
      <c r="N252" s="144"/>
      <c r="O252" s="144"/>
      <c r="P252" s="144"/>
      <c r="Q252" s="270"/>
      <c r="R252" s="107" t="s">
        <v>7</v>
      </c>
      <c r="S252" s="48">
        <f>SUM(S250/((AB250)-(S250)))</f>
        <v>4.29553264604811E-2</v>
      </c>
      <c r="T252" s="49">
        <f>SUM(T250/((AB250)-(S250)))</f>
        <v>4.9828178694158079E-2</v>
      </c>
      <c r="U252" s="48">
        <f>SUM(U250/((AB250)-(S250)))</f>
        <v>6.5292096219931275E-2</v>
      </c>
      <c r="V252" s="38">
        <f>SUM(V250/((AB250)-(S250)))</f>
        <v>1.0309278350515464E-2</v>
      </c>
      <c r="W252" s="38">
        <f>SUM(W250/((AB250)-(S250)))</f>
        <v>4.8109965635738834E-2</v>
      </c>
      <c r="X252" s="49">
        <f>SUM(X250/((AB250)-(S250)))</f>
        <v>0.14261168384879724</v>
      </c>
      <c r="Y252" s="48">
        <f>SUM(Y250/((AB250)-(S250)))</f>
        <v>0.18556701030927836</v>
      </c>
      <c r="Z252" s="38">
        <f>SUM(Z250/((AB250)-(S250)))</f>
        <v>0.10309278350515463</v>
      </c>
      <c r="AA252" s="49">
        <f>SUM(AA250/((AB250)-(S250)))</f>
        <v>0.3951890034364261</v>
      </c>
      <c r="AB252" s="282">
        <f>SUM(T253+U253+Y253)</f>
        <v>1</v>
      </c>
      <c r="AC252" s="287" t="e">
        <f>SUM((#REF!*T252)+(#REF!*U252)+(#REF!*V252)+(#REF!*W252)+(#REF!*X252)+(#REF!*Y252)+(#REF!*Z252)+(#REF!*AA252))/(T252+U252+V252+W252+X252+Y252+Z252+AA252)</f>
        <v>#REF!</v>
      </c>
      <c r="AD252" s="384"/>
      <c r="AE252" s="270"/>
      <c r="AF252" s="61" t="s">
        <v>7</v>
      </c>
      <c r="AG252" s="48">
        <f>SUM(AG250/((AP250)-(AG250)))</f>
        <v>0.16494845360824742</v>
      </c>
      <c r="AH252" s="49">
        <f>SUM(AH250/((AP250)-(AG250)))</f>
        <v>1.8556701030927835E-2</v>
      </c>
      <c r="AI252" s="48">
        <f>SUM(AI250/((AP250)-(AG250)))</f>
        <v>7.8350515463917525E-2</v>
      </c>
      <c r="AJ252" s="38">
        <f>SUM(AJ250/((AP250)-(AG250)))</f>
        <v>3.9175257731958762E-2</v>
      </c>
      <c r="AK252" s="38">
        <f>SUM(AK250/((AP250)-(AG250)))</f>
        <v>0.10515463917525773</v>
      </c>
      <c r="AL252" s="49">
        <f>SUM(AL250/((AP250)-(AG250)))</f>
        <v>0.10103092783505155</v>
      </c>
      <c r="AM252" s="48">
        <f>SUM(AM250/((AP250)-(AG250)))</f>
        <v>0.10103092783505155</v>
      </c>
      <c r="AN252" s="38">
        <f>SUM(AN250/((AP250)-(AG250)))</f>
        <v>0.2</v>
      </c>
      <c r="AO252" s="49">
        <f>SUM(AO250/((AP250)-(AG250)))</f>
        <v>0.35670103092783506</v>
      </c>
      <c r="AP252" s="282">
        <f>SUM(AH253+AI253+AM253)</f>
        <v>1</v>
      </c>
      <c r="AQ252" s="287" t="e">
        <f>SUM((#REF!*AH252)+(#REF!*AI252)+(#REF!*AJ252)+(#REF!*AK252)+(#REF!*AL252)+(#REF!*AM252)+(#REF!*AN252)+(#REF!*AO252))/(AH252+AI252+AJ252+AK252+AL252+AM252+AN252+AO252)</f>
        <v>#REF!</v>
      </c>
      <c r="AR252" s="384"/>
      <c r="AT252" s="270"/>
      <c r="AU252" s="61" t="s">
        <v>7</v>
      </c>
      <c r="AV252" s="48">
        <f>SUM(AV250/((BE250)-(AV250)))</f>
        <v>9.840674789128398E-2</v>
      </c>
      <c r="AW252" s="49">
        <f>SUM(AW250/((BE250)-(AV250)))</f>
        <v>3.5613870665417061E-2</v>
      </c>
      <c r="AX252" s="48">
        <f>SUM(AX250/((BE250)-(AV250)))</f>
        <v>7.1227741330834121E-2</v>
      </c>
      <c r="AY252" s="38">
        <f>SUM(AY250/((BE250)-(AV250)))</f>
        <v>2.3430178069353328E-2</v>
      </c>
      <c r="AZ252" s="38">
        <f>SUM(AZ250/((BE250)-(AV250)))</f>
        <v>7.4039362699156508E-2</v>
      </c>
      <c r="BA252" s="49">
        <f>SUM(BA250/((BE250)-(AV250)))</f>
        <v>0.12371134020618557</v>
      </c>
      <c r="BB252" s="48">
        <f>SUM(BB250/((BE250)-(AV250)))</f>
        <v>0.1471415182755389</v>
      </c>
      <c r="BC252" s="38">
        <f>SUM(BC250/((BE250)-(AV250)))</f>
        <v>0.1471415182755389</v>
      </c>
      <c r="BD252" s="49">
        <f>SUM(BD250/((BE250)-(AV250)))</f>
        <v>0.37769447047797561</v>
      </c>
      <c r="BE252" s="282">
        <f>SUM(AW253+AX253+BB253)</f>
        <v>1</v>
      </c>
      <c r="BF252" s="287" t="e">
        <f>SUM((#REF!*AW252)+(#REF!*AX252)+(#REF!*AY252)+(#REF!*AZ252)+(#REF!*BA252)+(#REF!*BB252)+(#REF!*BC252)+(#REF!*BD252))/(AW252+AX252+AY252+AZ252+BA252+BB252+BC252+BD252)</f>
        <v>#REF!</v>
      </c>
      <c r="BG252" s="384"/>
    </row>
    <row r="253" spans="2:59" ht="21.75" customHeight="1" thickBot="1" x14ac:dyDescent="0.25">
      <c r="B253" s="117"/>
      <c r="C253" s="117"/>
      <c r="D253" s="186"/>
      <c r="E253" s="186"/>
      <c r="F253" s="186"/>
      <c r="G253" s="186"/>
      <c r="H253" s="186"/>
      <c r="I253" s="186"/>
      <c r="J253" s="186"/>
      <c r="K253" s="186"/>
      <c r="L253" s="186"/>
      <c r="M253" s="144"/>
      <c r="N253" s="144"/>
      <c r="O253" s="144"/>
      <c r="P253" s="144"/>
      <c r="Q253" s="270"/>
      <c r="R253" s="124" t="s">
        <v>10</v>
      </c>
      <c r="S253" s="151">
        <f>SUM(S252)</f>
        <v>4.29553264604811E-2</v>
      </c>
      <c r="T253" s="153">
        <f>SUM(T252)</f>
        <v>4.9828178694158079E-2</v>
      </c>
      <c r="U253" s="284">
        <f>SUM(U252:X252)</f>
        <v>0.26632302405498282</v>
      </c>
      <c r="V253" s="285"/>
      <c r="W253" s="285"/>
      <c r="X253" s="286"/>
      <c r="Y253" s="284">
        <f>SUM(Y252:AA252)</f>
        <v>0.68384879725085912</v>
      </c>
      <c r="Z253" s="285"/>
      <c r="AA253" s="286"/>
      <c r="AB253" s="283"/>
      <c r="AC253" s="288" t="e">
        <f>SUM((#REF!*T253)+(#REF!*U253)+(#REF!*V253)+(#REF!*W253)+(#REF!*X253)+(#REF!*Y253)+(#REF!*Z253)+(#REF!*AA253))/(T253+U253+V253+W253+X253+Y253+Z253+AA253)</f>
        <v>#REF!</v>
      </c>
      <c r="AD253" s="384"/>
      <c r="AE253" s="270"/>
      <c r="AF253" s="63" t="s">
        <v>10</v>
      </c>
      <c r="AG253" s="151">
        <f>SUM(AG252)</f>
        <v>0.16494845360824742</v>
      </c>
      <c r="AH253" s="153">
        <f>SUM(AH252)</f>
        <v>1.8556701030927835E-2</v>
      </c>
      <c r="AI253" s="284">
        <f>SUM(AI252:AL252)</f>
        <v>0.32371134020618553</v>
      </c>
      <c r="AJ253" s="285"/>
      <c r="AK253" s="285"/>
      <c r="AL253" s="286"/>
      <c r="AM253" s="284">
        <f>SUM(AM252:AO252)</f>
        <v>0.6577319587628867</v>
      </c>
      <c r="AN253" s="285"/>
      <c r="AO253" s="286"/>
      <c r="AP253" s="283"/>
      <c r="AQ253" s="288" t="e">
        <f>SUM((#REF!*AH253)+(#REF!*AI253)+(#REF!*AJ253)+(#REF!*AK253)+(#REF!*AL253)+(#REF!*AM253)+(#REF!*AN253)+(#REF!*AO253))/(AH253+AI253+AJ253+AK253+AL253+AM253+AN253+AO253)</f>
        <v>#REF!</v>
      </c>
      <c r="AR253" s="384"/>
      <c r="AT253" s="270"/>
      <c r="AU253" s="63" t="s">
        <v>10</v>
      </c>
      <c r="AV253" s="151">
        <f>SUM(AV252)</f>
        <v>9.840674789128398E-2</v>
      </c>
      <c r="AW253" s="153">
        <f>SUM(AW252)</f>
        <v>3.5613870665417061E-2</v>
      </c>
      <c r="AX253" s="284">
        <f>SUM(AX252:BA252)</f>
        <v>0.29240862230552955</v>
      </c>
      <c r="AY253" s="285"/>
      <c r="AZ253" s="285"/>
      <c r="BA253" s="286"/>
      <c r="BB253" s="284">
        <f>SUM(BB252:BD252)</f>
        <v>0.67197750702905346</v>
      </c>
      <c r="BC253" s="285"/>
      <c r="BD253" s="286"/>
      <c r="BE253" s="283"/>
      <c r="BF253" s="288" t="e">
        <f>SUM((#REF!*AW253)+(#REF!*AX253)+(#REF!*AY253)+(#REF!*AZ253)+(#REF!*BA253)+(#REF!*BB253)+(#REF!*BC253)+(#REF!*BD253))/(AW253+AX253+AY253+AZ253+BA253+BB253+BC253+BD253)</f>
        <v>#REF!</v>
      </c>
      <c r="BG253" s="384"/>
    </row>
    <row r="254" spans="2:59" ht="21.75" customHeight="1" x14ac:dyDescent="0.2">
      <c r="B254" s="117"/>
      <c r="C254" s="117"/>
      <c r="D254" s="186"/>
      <c r="E254" s="186"/>
      <c r="F254" s="186"/>
      <c r="G254" s="186"/>
      <c r="H254" s="186"/>
      <c r="I254" s="186"/>
      <c r="J254" s="186"/>
      <c r="K254" s="186"/>
      <c r="L254" s="186"/>
      <c r="M254" s="144"/>
      <c r="N254" s="144"/>
      <c r="O254" s="144"/>
      <c r="P254" s="144"/>
      <c r="Q254" s="270"/>
      <c r="R254" s="94" t="s">
        <v>14</v>
      </c>
      <c r="S254" s="20">
        <f t="shared" ref="S254:AA254" si="312">S76</f>
        <v>17</v>
      </c>
      <c r="T254" s="21">
        <f t="shared" si="312"/>
        <v>22</v>
      </c>
      <c r="U254" s="20">
        <f t="shared" si="312"/>
        <v>16</v>
      </c>
      <c r="V254" s="22">
        <f t="shared" si="312"/>
        <v>0</v>
      </c>
      <c r="W254" s="22">
        <f t="shared" si="312"/>
        <v>8</v>
      </c>
      <c r="X254" s="21">
        <f t="shared" si="312"/>
        <v>26</v>
      </c>
      <c r="Y254" s="20">
        <f t="shared" si="312"/>
        <v>46</v>
      </c>
      <c r="Z254" s="22">
        <f t="shared" si="312"/>
        <v>19</v>
      </c>
      <c r="AA254" s="21">
        <f t="shared" si="312"/>
        <v>31</v>
      </c>
      <c r="AB254" s="23">
        <f>SUM(S254:AA254)</f>
        <v>185</v>
      </c>
      <c r="AC254" s="41">
        <f>SUM((T246*T254)+(U246*U254)+(V246*V254)+(W246*W254)+(X246*X254)+(Y246*Y254)+(Z246*Z254)+(AA246*AA254))/(T254+U254+V254+W254+X254+Y254+Z254+AA254)</f>
        <v>2.5327380952380953</v>
      </c>
      <c r="AD254" s="66">
        <f>SUM(AC254/4*100)</f>
        <v>63.318452380952387</v>
      </c>
      <c r="AE254" s="270"/>
      <c r="AF254" s="76" t="s">
        <v>14</v>
      </c>
      <c r="AG254" s="20">
        <f t="shared" ref="AG254:AO254" si="313">AG76</f>
        <v>34</v>
      </c>
      <c r="AH254" s="21">
        <f t="shared" si="313"/>
        <v>10</v>
      </c>
      <c r="AI254" s="20">
        <f t="shared" si="313"/>
        <v>19</v>
      </c>
      <c r="AJ254" s="22">
        <f t="shared" si="313"/>
        <v>6</v>
      </c>
      <c r="AK254" s="22">
        <f t="shared" si="313"/>
        <v>1</v>
      </c>
      <c r="AL254" s="21">
        <f t="shared" si="313"/>
        <v>10</v>
      </c>
      <c r="AM254" s="20">
        <f t="shared" si="313"/>
        <v>30</v>
      </c>
      <c r="AN254" s="22">
        <f t="shared" si="313"/>
        <v>15</v>
      </c>
      <c r="AO254" s="21">
        <f t="shared" si="313"/>
        <v>54</v>
      </c>
      <c r="AP254" s="23">
        <f>SUM(AG254:AO254)</f>
        <v>179</v>
      </c>
      <c r="AQ254" s="41">
        <f>SUM((AH246*AH254)+(AI246*AI254)+(AJ246*AJ254)+(AK246*AK254)+(AL246*AL254)+(AM246*AM254)+(AN246*AN254)+(AO246*AO254))/(AH254+AI254+AJ254+AK254+AL254+AM254+AN254+AO254)</f>
        <v>2.8517241379310345</v>
      </c>
      <c r="AR254" s="66">
        <f>SUM(AQ254/4*100)</f>
        <v>71.293103448275858</v>
      </c>
      <c r="AT254" s="270"/>
      <c r="AU254" s="76" t="s">
        <v>14</v>
      </c>
      <c r="AV254" s="20">
        <f t="shared" ref="AV254:BD256" si="314">SUM(S254+AG254)</f>
        <v>51</v>
      </c>
      <c r="AW254" s="21">
        <f t="shared" si="314"/>
        <v>32</v>
      </c>
      <c r="AX254" s="20">
        <f t="shared" si="314"/>
        <v>35</v>
      </c>
      <c r="AY254" s="22">
        <f t="shared" si="314"/>
        <v>6</v>
      </c>
      <c r="AZ254" s="22">
        <f t="shared" si="314"/>
        <v>9</v>
      </c>
      <c r="BA254" s="21">
        <f t="shared" si="314"/>
        <v>36</v>
      </c>
      <c r="BB254" s="20">
        <f t="shared" si="314"/>
        <v>76</v>
      </c>
      <c r="BC254" s="22">
        <f t="shared" si="314"/>
        <v>34</v>
      </c>
      <c r="BD254" s="21">
        <f t="shared" si="314"/>
        <v>85</v>
      </c>
      <c r="BE254" s="23">
        <f>SUM(AV254:BD254)</f>
        <v>364</v>
      </c>
      <c r="BF254" s="41">
        <f>SUM((AW246*AW254)+(AX246*AX254)+(AY246*AY254)+(AZ246*AZ254)+(BA246*BA254)+(BB246*BB254)+(BC246*BC254)+(BD246*BD254))/(AW254+AX254+AY254+AZ254+BA254+BB254+BC254+BD254)</f>
        <v>2.680511182108626</v>
      </c>
      <c r="BG254" s="66">
        <f t="shared" si="306"/>
        <v>67.012779552715656</v>
      </c>
    </row>
    <row r="255" spans="2:59" ht="21.75" customHeight="1" x14ac:dyDescent="0.2">
      <c r="B255" s="117"/>
      <c r="C255" s="117"/>
      <c r="D255" s="186"/>
      <c r="E255" s="186"/>
      <c r="F255" s="186"/>
      <c r="G255" s="186"/>
      <c r="H255" s="186"/>
      <c r="I255" s="186"/>
      <c r="J255" s="186"/>
      <c r="K255" s="186"/>
      <c r="L255" s="186"/>
      <c r="M255" s="144"/>
      <c r="N255" s="144"/>
      <c r="O255" s="144"/>
      <c r="P255" s="144"/>
      <c r="Q255" s="270"/>
      <c r="R255" s="107" t="s">
        <v>15</v>
      </c>
      <c r="S255" s="24">
        <f t="shared" ref="S255:AA255" si="315">S98</f>
        <v>21</v>
      </c>
      <c r="T255" s="25">
        <f t="shared" si="315"/>
        <v>0</v>
      </c>
      <c r="U255" s="24">
        <f t="shared" si="315"/>
        <v>26</v>
      </c>
      <c r="V255" s="26">
        <f t="shared" si="315"/>
        <v>2</v>
      </c>
      <c r="W255" s="26">
        <f t="shared" si="315"/>
        <v>5</v>
      </c>
      <c r="X255" s="25">
        <f t="shared" si="315"/>
        <v>14</v>
      </c>
      <c r="Y255" s="24">
        <f t="shared" si="315"/>
        <v>14</v>
      </c>
      <c r="Z255" s="26">
        <f t="shared" si="315"/>
        <v>16</v>
      </c>
      <c r="AA255" s="25">
        <f t="shared" si="315"/>
        <v>87</v>
      </c>
      <c r="AB255" s="27">
        <f>SUM(S255:AA255)</f>
        <v>185</v>
      </c>
      <c r="AC255" s="42">
        <f>SUM((T246*T255)+(U246*U255)+(V246*V255)+(W246*W255)+(X246*X255)+(Y246*Y255)+(Z246*Z255)+(AA246*AA255))/(T255+U255+V255+W255+X255+Y255+Z255+AA255)</f>
        <v>3.1707317073170733</v>
      </c>
      <c r="AD255" s="67">
        <f>SUM(AC255/4*100)</f>
        <v>79.268292682926827</v>
      </c>
      <c r="AE255" s="270"/>
      <c r="AF255" s="61" t="s">
        <v>15</v>
      </c>
      <c r="AG255" s="24">
        <f t="shared" ref="AG255:AO255" si="316">AG98</f>
        <v>34</v>
      </c>
      <c r="AH255" s="25">
        <f t="shared" si="316"/>
        <v>1</v>
      </c>
      <c r="AI255" s="24">
        <f t="shared" si="316"/>
        <v>6</v>
      </c>
      <c r="AJ255" s="26">
        <f t="shared" si="316"/>
        <v>3</v>
      </c>
      <c r="AK255" s="26">
        <f t="shared" si="316"/>
        <v>9</v>
      </c>
      <c r="AL255" s="25">
        <f t="shared" si="316"/>
        <v>7</v>
      </c>
      <c r="AM255" s="24">
        <f t="shared" si="316"/>
        <v>10</v>
      </c>
      <c r="AN255" s="26">
        <f t="shared" si="316"/>
        <v>29</v>
      </c>
      <c r="AO255" s="25">
        <f t="shared" si="316"/>
        <v>79</v>
      </c>
      <c r="AP255" s="27">
        <f>SUM(AG255:AO255)</f>
        <v>178</v>
      </c>
      <c r="AQ255" s="42">
        <f>SUM((AH246*AH255)+(AI246*AI255)+(AJ246*AJ255)+(AK246*AK255)+(AL246*AL255)+(AM246*AM255)+(AN246*AN255)+(AO246*AO255))/(AH255+AI255+AJ255+AK255+AL255+AM255+AN255+AO255)</f>
        <v>3.4270833333333335</v>
      </c>
      <c r="AR255" s="67">
        <f>SUM(AQ255/4*100)</f>
        <v>85.677083333333343</v>
      </c>
      <c r="AT255" s="270"/>
      <c r="AU255" s="61" t="s">
        <v>15</v>
      </c>
      <c r="AV255" s="24">
        <f t="shared" si="314"/>
        <v>55</v>
      </c>
      <c r="AW255" s="25">
        <f t="shared" si="314"/>
        <v>1</v>
      </c>
      <c r="AX255" s="24">
        <f t="shared" si="314"/>
        <v>32</v>
      </c>
      <c r="AY255" s="26">
        <f t="shared" si="314"/>
        <v>5</v>
      </c>
      <c r="AZ255" s="26">
        <f t="shared" si="314"/>
        <v>14</v>
      </c>
      <c r="BA255" s="25">
        <f t="shared" si="314"/>
        <v>21</v>
      </c>
      <c r="BB255" s="24">
        <f t="shared" si="314"/>
        <v>24</v>
      </c>
      <c r="BC255" s="26">
        <f t="shared" si="314"/>
        <v>45</v>
      </c>
      <c r="BD255" s="25">
        <f t="shared" si="314"/>
        <v>166</v>
      </c>
      <c r="BE255" s="27">
        <f>SUM(AV255:BD255)</f>
        <v>363</v>
      </c>
      <c r="BF255" s="42">
        <f>SUM((AW246*AW255)+(AX246*AX255)+(AY246*AY255)+(AZ246*AZ255)+(BA246*BA255)+(BB246*BB255)+(BC246*BC255)+(BD246*BD255))/(AW255+AX255+AY255+AZ255+BA255+BB255+BC255+BD255)</f>
        <v>3.2905844155844157</v>
      </c>
      <c r="BG255" s="67">
        <f t="shared" si="306"/>
        <v>82.264610389610397</v>
      </c>
    </row>
    <row r="256" spans="2:59" ht="21.75" customHeight="1" x14ac:dyDescent="0.2">
      <c r="B256" s="117"/>
      <c r="C256" s="117"/>
      <c r="D256" s="186"/>
      <c r="E256" s="186"/>
      <c r="F256" s="186"/>
      <c r="G256" s="186"/>
      <c r="H256" s="186"/>
      <c r="I256" s="186"/>
      <c r="J256" s="186"/>
      <c r="K256" s="186"/>
      <c r="L256" s="186"/>
      <c r="M256" s="144"/>
      <c r="N256" s="144"/>
      <c r="O256" s="144"/>
      <c r="P256" s="144"/>
      <c r="Q256" s="270"/>
      <c r="R256" s="107" t="s">
        <v>1</v>
      </c>
      <c r="S256" s="18">
        <f t="shared" ref="S256:AA256" si="317">S120</f>
        <v>6</v>
      </c>
      <c r="T256" s="19">
        <f t="shared" si="317"/>
        <v>5</v>
      </c>
      <c r="U256" s="18">
        <f t="shared" si="317"/>
        <v>10</v>
      </c>
      <c r="V256" s="37">
        <f t="shared" si="317"/>
        <v>1</v>
      </c>
      <c r="W256" s="37">
        <f t="shared" si="317"/>
        <v>13</v>
      </c>
      <c r="X256" s="19">
        <f t="shared" si="317"/>
        <v>27</v>
      </c>
      <c r="Y256" s="18">
        <f t="shared" si="317"/>
        <v>44</v>
      </c>
      <c r="Z256" s="37">
        <f t="shared" si="317"/>
        <v>38</v>
      </c>
      <c r="AA256" s="19">
        <f t="shared" si="317"/>
        <v>76</v>
      </c>
      <c r="AB256" s="45">
        <f>SUM(S256:AA256)</f>
        <v>220</v>
      </c>
      <c r="AC256" s="42">
        <f>SUM((T246*T256)+(U246*U256)+(V246*V256)+(W246*W256)+(X246*X256)+(Y246*Y256)+(Z246*Z256)+(AA246*AA256))/(T256+U256+V256+W256+X256+Y256+Z256+AA256)</f>
        <v>3.1495327102803738</v>
      </c>
      <c r="AD256" s="67">
        <f>SUM(AC256/4*100)</f>
        <v>78.738317757009341</v>
      </c>
      <c r="AE256" s="270"/>
      <c r="AF256" s="61" t="s">
        <v>1</v>
      </c>
      <c r="AG256" s="18">
        <f t="shared" ref="AG256:AO256" si="318">AG120</f>
        <v>2</v>
      </c>
      <c r="AH256" s="19">
        <f t="shared" si="318"/>
        <v>1</v>
      </c>
      <c r="AI256" s="18">
        <f t="shared" si="318"/>
        <v>9</v>
      </c>
      <c r="AJ256" s="37">
        <f t="shared" si="318"/>
        <v>8</v>
      </c>
      <c r="AK256" s="37">
        <f t="shared" si="318"/>
        <v>7</v>
      </c>
      <c r="AL256" s="19">
        <f t="shared" si="318"/>
        <v>35</v>
      </c>
      <c r="AM256" s="18">
        <f t="shared" si="318"/>
        <v>10</v>
      </c>
      <c r="AN256" s="37">
        <f t="shared" si="318"/>
        <v>61</v>
      </c>
      <c r="AO256" s="19">
        <f t="shared" si="318"/>
        <v>78</v>
      </c>
      <c r="AP256" s="45">
        <f>SUM(AG256:AO256)</f>
        <v>211</v>
      </c>
      <c r="AQ256" s="42">
        <f>SUM((AH246*AH256)+(AI246*AI256)+(AJ246*AJ256)+(AK246*AK256)+(AL246*AL256)+(AM246*AM256)+(AN246*AN256)+(AO246*AO256))/(AH256+AI256+AJ256+AK256+AL256+AM256+AN256+AO256)</f>
        <v>3.2440191387559807</v>
      </c>
      <c r="AR256" s="67">
        <f>SUM(AQ256/4*100)</f>
        <v>81.100478468899524</v>
      </c>
      <c r="AT256" s="270"/>
      <c r="AU256" s="61" t="s">
        <v>1</v>
      </c>
      <c r="AV256" s="18">
        <f t="shared" si="314"/>
        <v>8</v>
      </c>
      <c r="AW256" s="19">
        <f t="shared" si="314"/>
        <v>6</v>
      </c>
      <c r="AX256" s="18">
        <f t="shared" si="314"/>
        <v>19</v>
      </c>
      <c r="AY256" s="37">
        <f t="shared" si="314"/>
        <v>9</v>
      </c>
      <c r="AZ256" s="37">
        <f t="shared" si="314"/>
        <v>20</v>
      </c>
      <c r="BA256" s="19">
        <f t="shared" si="314"/>
        <v>62</v>
      </c>
      <c r="BB256" s="18">
        <f t="shared" si="314"/>
        <v>54</v>
      </c>
      <c r="BC256" s="37">
        <f t="shared" si="314"/>
        <v>99</v>
      </c>
      <c r="BD256" s="19">
        <f t="shared" si="314"/>
        <v>154</v>
      </c>
      <c r="BE256" s="45">
        <f>SUM(AV256:BD256)</f>
        <v>431</v>
      </c>
      <c r="BF256" s="42">
        <f>SUM((AW246*AW256)+(AX246*AX256)+(AY246*AY256)+(AZ246*AZ256)+(BA246*BA256)+(BB246*BB256)+(BC246*BC256)+(BD246*BD256))/(AW256+AX256+AY256+AZ256+BA256+BB256+BC256+BD256)</f>
        <v>3.1962174940898347</v>
      </c>
      <c r="BG256" s="67">
        <f t="shared" si="306"/>
        <v>79.905437352245869</v>
      </c>
    </row>
    <row r="257" spans="2:59" ht="21.75" customHeight="1" x14ac:dyDescent="0.2">
      <c r="B257" s="117"/>
      <c r="C257" s="117"/>
      <c r="D257" s="186"/>
      <c r="E257" s="186"/>
      <c r="F257" s="186"/>
      <c r="G257" s="186"/>
      <c r="H257" s="186"/>
      <c r="I257" s="186"/>
      <c r="J257" s="186"/>
      <c r="K257" s="186"/>
      <c r="L257" s="186"/>
      <c r="M257" s="144"/>
      <c r="N257" s="144"/>
      <c r="O257" s="144"/>
      <c r="P257" s="144"/>
      <c r="Q257" s="270"/>
      <c r="R257" s="403" t="s">
        <v>6</v>
      </c>
      <c r="S257" s="24">
        <f>SUM(S254:S256)</f>
        <v>44</v>
      </c>
      <c r="T257" s="25">
        <f t="shared" ref="T257:AB257" si="319">SUM(T254:T256)</f>
        <v>27</v>
      </c>
      <c r="U257" s="24">
        <f t="shared" si="319"/>
        <v>52</v>
      </c>
      <c r="V257" s="26">
        <f t="shared" si="319"/>
        <v>3</v>
      </c>
      <c r="W257" s="26">
        <f t="shared" si="319"/>
        <v>26</v>
      </c>
      <c r="X257" s="25">
        <f t="shared" si="319"/>
        <v>67</v>
      </c>
      <c r="Y257" s="24">
        <f t="shared" si="319"/>
        <v>104</v>
      </c>
      <c r="Z257" s="26">
        <f t="shared" si="319"/>
        <v>73</v>
      </c>
      <c r="AA257" s="25">
        <f t="shared" si="319"/>
        <v>194</v>
      </c>
      <c r="AB257" s="357">
        <f t="shared" si="319"/>
        <v>590</v>
      </c>
      <c r="AC257" s="287">
        <f>SUM((T246*T257)+(U246*U257)+(V246*V257)+(W246*W257)+(X246*X257)+(Y246*Y257)+(Z246*Z257)+(AA246*AA257))/(T257+U257+V257+W257+X257+Y257+Z257+AA257)</f>
        <v>2.9661172161172162</v>
      </c>
      <c r="AD257" s="385">
        <f>SUM(AC257/4*100)</f>
        <v>74.152930402930409</v>
      </c>
      <c r="AE257" s="270"/>
      <c r="AF257" s="366" t="s">
        <v>6</v>
      </c>
      <c r="AG257" s="24">
        <f>SUM(AG254:AG256)</f>
        <v>70</v>
      </c>
      <c r="AH257" s="25">
        <f t="shared" ref="AH257:AP257" si="320">SUM(AH254:AH256)</f>
        <v>12</v>
      </c>
      <c r="AI257" s="24">
        <f t="shared" si="320"/>
        <v>34</v>
      </c>
      <c r="AJ257" s="26">
        <f t="shared" si="320"/>
        <v>17</v>
      </c>
      <c r="AK257" s="26">
        <f t="shared" si="320"/>
        <v>17</v>
      </c>
      <c r="AL257" s="25">
        <f t="shared" si="320"/>
        <v>52</v>
      </c>
      <c r="AM257" s="24">
        <f t="shared" si="320"/>
        <v>50</v>
      </c>
      <c r="AN257" s="26">
        <f t="shared" si="320"/>
        <v>105</v>
      </c>
      <c r="AO257" s="25">
        <f t="shared" si="320"/>
        <v>211</v>
      </c>
      <c r="AP257" s="357">
        <f t="shared" si="320"/>
        <v>568</v>
      </c>
      <c r="AQ257" s="287">
        <f>SUM((AH246*AH257)+(AI246*AI257)+(AJ246*AJ257)+(AK246*AK257)+(AL246*AL257)+(AM246*AM257)+(AN246*AN257)+(AO246*AO257))/(AH257+AI257+AJ257+AK257+AL257+AM257+AN257+AO257)</f>
        <v>3.1827309236947792</v>
      </c>
      <c r="AR257" s="385">
        <f>SUM(AQ257/4*100)</f>
        <v>79.568273092369481</v>
      </c>
      <c r="AT257" s="270"/>
      <c r="AU257" s="366" t="s">
        <v>6</v>
      </c>
      <c r="AV257" s="24">
        <f t="shared" ref="AV257:BE257" si="321">SUM(AV254:AV256)</f>
        <v>114</v>
      </c>
      <c r="AW257" s="25">
        <f t="shared" si="321"/>
        <v>39</v>
      </c>
      <c r="AX257" s="24">
        <f t="shared" si="321"/>
        <v>86</v>
      </c>
      <c r="AY257" s="26">
        <f t="shared" si="321"/>
        <v>20</v>
      </c>
      <c r="AZ257" s="26">
        <f t="shared" si="321"/>
        <v>43</v>
      </c>
      <c r="BA257" s="25">
        <f t="shared" si="321"/>
        <v>119</v>
      </c>
      <c r="BB257" s="24">
        <f t="shared" si="321"/>
        <v>154</v>
      </c>
      <c r="BC257" s="26">
        <f t="shared" si="321"/>
        <v>178</v>
      </c>
      <c r="BD257" s="25">
        <f t="shared" si="321"/>
        <v>405</v>
      </c>
      <c r="BE257" s="357">
        <f t="shared" si="321"/>
        <v>1158</v>
      </c>
      <c r="BF257" s="287">
        <f>SUM((AW246*AW257)+(AX246*AX257)+(AY246*AY257)+(AZ246*AZ257)+(BA246*BA257)+(BB246*BB257)+(BC246*BC257)+(BD246*BD257))/(AW257+AX257+AY257+AZ257+BA257+BB257+BC257+BD257)</f>
        <v>3.0694444444444446</v>
      </c>
      <c r="BG257" s="385">
        <f>SUM(BF257/4*100)</f>
        <v>76.736111111111114</v>
      </c>
    </row>
    <row r="258" spans="2:59" ht="21.75" customHeight="1" x14ac:dyDescent="0.2">
      <c r="B258" s="117"/>
      <c r="C258" s="117"/>
      <c r="D258" s="186"/>
      <c r="E258" s="186"/>
      <c r="F258" s="186"/>
      <c r="G258" s="186"/>
      <c r="H258" s="186"/>
      <c r="I258" s="186"/>
      <c r="J258" s="186"/>
      <c r="K258" s="186"/>
      <c r="L258" s="186"/>
      <c r="M258" s="144"/>
      <c r="N258" s="144"/>
      <c r="O258" s="144"/>
      <c r="P258" s="144"/>
      <c r="Q258" s="270"/>
      <c r="R258" s="404"/>
      <c r="S258" s="277">
        <f>SUM(S257+T257)</f>
        <v>71</v>
      </c>
      <c r="T258" s="279"/>
      <c r="U258" s="277">
        <f>SUM(U257+V257+W257+X257)</f>
        <v>148</v>
      </c>
      <c r="V258" s="278"/>
      <c r="W258" s="278"/>
      <c r="X258" s="279"/>
      <c r="Y258" s="277">
        <f>SUM(Y257+Z257+AA257)</f>
        <v>371</v>
      </c>
      <c r="Z258" s="278"/>
      <c r="AA258" s="279"/>
      <c r="AB258" s="358"/>
      <c r="AC258" s="287"/>
      <c r="AD258" s="385"/>
      <c r="AE258" s="270"/>
      <c r="AF258" s="367"/>
      <c r="AG258" s="277">
        <f>SUM(AG257+AH257)</f>
        <v>82</v>
      </c>
      <c r="AH258" s="279"/>
      <c r="AI258" s="277">
        <f>SUM(AI257+AJ257+AK257+AL257)</f>
        <v>120</v>
      </c>
      <c r="AJ258" s="278"/>
      <c r="AK258" s="278"/>
      <c r="AL258" s="279"/>
      <c r="AM258" s="277">
        <f>SUM(AM257+AN257+AO257)</f>
        <v>366</v>
      </c>
      <c r="AN258" s="278"/>
      <c r="AO258" s="279"/>
      <c r="AP258" s="358"/>
      <c r="AQ258" s="287"/>
      <c r="AR258" s="385"/>
      <c r="AT258" s="270"/>
      <c r="AU258" s="367"/>
      <c r="AV258" s="277">
        <f>SUM(AV257+AW257)</f>
        <v>153</v>
      </c>
      <c r="AW258" s="279"/>
      <c r="AX258" s="277">
        <f>SUM(AX257+AY257+AZ257+BA257)</f>
        <v>268</v>
      </c>
      <c r="AY258" s="278"/>
      <c r="AZ258" s="278"/>
      <c r="BA258" s="279"/>
      <c r="BB258" s="277">
        <f>SUM(BB257+BC257+BD257)</f>
        <v>737</v>
      </c>
      <c r="BC258" s="278"/>
      <c r="BD258" s="279"/>
      <c r="BE258" s="358"/>
      <c r="BF258" s="287"/>
      <c r="BG258" s="385"/>
    </row>
    <row r="259" spans="2:59" ht="21.75" customHeight="1" x14ac:dyDescent="0.2">
      <c r="B259" s="117"/>
      <c r="C259" s="117"/>
      <c r="D259" s="186"/>
      <c r="E259" s="186"/>
      <c r="F259" s="186"/>
      <c r="G259" s="186"/>
      <c r="H259" s="186"/>
      <c r="I259" s="186"/>
      <c r="J259" s="186"/>
      <c r="K259" s="186"/>
      <c r="L259" s="186"/>
      <c r="M259" s="144"/>
      <c r="N259" s="144"/>
      <c r="O259" s="144"/>
      <c r="P259" s="144"/>
      <c r="Q259" s="270"/>
      <c r="R259" s="107" t="s">
        <v>7</v>
      </c>
      <c r="S259" s="48">
        <f>SUM(S257/((AB257)-(S257)))</f>
        <v>8.0586080586080591E-2</v>
      </c>
      <c r="T259" s="49">
        <f>SUM(T257/((AB257)-(S257)))</f>
        <v>4.9450549450549448E-2</v>
      </c>
      <c r="U259" s="48">
        <f>SUM(U257/((AB257)-(S257)))</f>
        <v>9.5238095238095233E-2</v>
      </c>
      <c r="V259" s="38">
        <f>SUM(V257/((AB257)-(S257)))</f>
        <v>5.4945054945054949E-3</v>
      </c>
      <c r="W259" s="38">
        <f>SUM(W257/((AB257)-(S257)))</f>
        <v>4.7619047619047616E-2</v>
      </c>
      <c r="X259" s="49">
        <f>SUM(X257/((AB257)-(S257)))</f>
        <v>0.1227106227106227</v>
      </c>
      <c r="Y259" s="48">
        <f>SUM(Y257/((AB257)-(S257)))</f>
        <v>0.19047619047619047</v>
      </c>
      <c r="Z259" s="38">
        <f>SUM(Z257/((AB257)-(S257)))</f>
        <v>0.1336996336996337</v>
      </c>
      <c r="AA259" s="49">
        <f>SUM(AA257/((AB257)-(S257)))</f>
        <v>0.35531135531135533</v>
      </c>
      <c r="AB259" s="282">
        <f>SUM(T260+U260+Y260)</f>
        <v>1</v>
      </c>
      <c r="AC259" s="287" t="e">
        <f>SUM((#REF!*T259)+(#REF!*U259)+(#REF!*V259)+(#REF!*W259)+(#REF!*X259)+(#REF!*Y259)+(#REF!*Z259)+(#REF!*AA259))/(T259+U259+V259+W259+X259+Y259+Z259+AA259)</f>
        <v>#REF!</v>
      </c>
      <c r="AD259" s="385"/>
      <c r="AE259" s="270"/>
      <c r="AF259" s="61" t="s">
        <v>7</v>
      </c>
      <c r="AG259" s="48">
        <f>SUM(AG257/((AP257)-(AG257)))</f>
        <v>0.14056224899598393</v>
      </c>
      <c r="AH259" s="49">
        <f>SUM(AH257/((AP257)-(AG257)))</f>
        <v>2.4096385542168676E-2</v>
      </c>
      <c r="AI259" s="48">
        <f>SUM(AI257/((AP257)-(AG257)))</f>
        <v>6.8273092369477914E-2</v>
      </c>
      <c r="AJ259" s="38">
        <f>SUM(AJ257/((AP257)-(AG257)))</f>
        <v>3.4136546184738957E-2</v>
      </c>
      <c r="AK259" s="38">
        <f>SUM(AK257/((AP257)-(AG257)))</f>
        <v>3.4136546184738957E-2</v>
      </c>
      <c r="AL259" s="49">
        <f>SUM(AL257/((AP257)-(AG257)))</f>
        <v>0.10441767068273092</v>
      </c>
      <c r="AM259" s="48">
        <f>SUM(AM257/((AP257)-(AG257)))</f>
        <v>0.10040160642570281</v>
      </c>
      <c r="AN259" s="38">
        <f>SUM(AN257/((AP257)-(AG257)))</f>
        <v>0.21084337349397592</v>
      </c>
      <c r="AO259" s="49">
        <f>SUM(AO257/((AP257)-(AG257)))</f>
        <v>0.42369477911646586</v>
      </c>
      <c r="AP259" s="282">
        <f>SUM(AH260+AI260+AM260)</f>
        <v>1</v>
      </c>
      <c r="AQ259" s="287" t="e">
        <f>SUM((#REF!*AH259)+(#REF!*AI259)+(#REF!*AJ259)+(#REF!*AK259)+(#REF!*AL259)+(#REF!*AM259)+(#REF!*AN259)+(#REF!*AO259))/(AH259+AI259+AJ259+AK259+AL259+AM259+AN259+AO259)</f>
        <v>#REF!</v>
      </c>
      <c r="AR259" s="385"/>
      <c r="AT259" s="270"/>
      <c r="AU259" s="61" t="s">
        <v>7</v>
      </c>
      <c r="AV259" s="48">
        <f>SUM(AV257/((BE257)-(AV257)))</f>
        <v>0.10919540229885058</v>
      </c>
      <c r="AW259" s="49">
        <f>SUM(AW257/((BE257)-(AV257)))</f>
        <v>3.7356321839080463E-2</v>
      </c>
      <c r="AX259" s="48">
        <f>SUM(AX257/((BE257)-(AV257)))</f>
        <v>8.2375478927203066E-2</v>
      </c>
      <c r="AY259" s="38">
        <f>SUM(AY257/((BE257)-(AV257)))</f>
        <v>1.9157088122605363E-2</v>
      </c>
      <c r="AZ259" s="38">
        <f>SUM(AZ257/((BE257)-(AV257)))</f>
        <v>4.1187739463601533E-2</v>
      </c>
      <c r="BA259" s="49">
        <f>SUM(BA257/((BE257)-(AV257)))</f>
        <v>0.11398467432950192</v>
      </c>
      <c r="BB259" s="48">
        <f>SUM(BB257/((BE257)-(AV257)))</f>
        <v>0.1475095785440613</v>
      </c>
      <c r="BC259" s="38">
        <f>SUM(BC257/((BE257)-(AV257)))</f>
        <v>0.17049808429118773</v>
      </c>
      <c r="BD259" s="49">
        <f>SUM(BD257/((BE257)-(AV257)))</f>
        <v>0.38793103448275862</v>
      </c>
      <c r="BE259" s="282">
        <f>SUM(AW260+AX260+BB260)</f>
        <v>1</v>
      </c>
      <c r="BF259" s="287" t="e">
        <f>SUM((#REF!*AW259)+(#REF!*AX259)+(#REF!*AY259)+(#REF!*AZ259)+(#REF!*BA259)+(#REF!*BB259)+(#REF!*BC259)+(#REF!*BD259))/(AW259+AX259+AY259+AZ259+BA259+BB259+BC259+BD259)</f>
        <v>#REF!</v>
      </c>
      <c r="BG259" s="385"/>
    </row>
    <row r="260" spans="2:59" ht="21.75" customHeight="1" thickBot="1" x14ac:dyDescent="0.25">
      <c r="B260" s="117"/>
      <c r="C260" s="117"/>
      <c r="D260" s="186"/>
      <c r="E260" s="186"/>
      <c r="F260" s="186"/>
      <c r="G260" s="186"/>
      <c r="H260" s="186"/>
      <c r="I260" s="186"/>
      <c r="J260" s="186"/>
      <c r="K260" s="186"/>
      <c r="L260" s="186"/>
      <c r="M260" s="144"/>
      <c r="N260" s="144"/>
      <c r="O260" s="144"/>
      <c r="P260" s="144"/>
      <c r="Q260" s="270"/>
      <c r="R260" s="124" t="s">
        <v>10</v>
      </c>
      <c r="S260" s="151">
        <f>SUM(S259)</f>
        <v>8.0586080586080591E-2</v>
      </c>
      <c r="T260" s="153">
        <f>SUM(T259)</f>
        <v>4.9450549450549448E-2</v>
      </c>
      <c r="U260" s="284">
        <f>SUM(U259:X259)</f>
        <v>0.27106227106227104</v>
      </c>
      <c r="V260" s="285"/>
      <c r="W260" s="285"/>
      <c r="X260" s="286"/>
      <c r="Y260" s="284">
        <f>SUM(Y259:AA259)</f>
        <v>0.67948717948717952</v>
      </c>
      <c r="Z260" s="285"/>
      <c r="AA260" s="286"/>
      <c r="AB260" s="283"/>
      <c r="AC260" s="288" t="e">
        <f>SUM((#REF!*T260)+(#REF!*U260)+(#REF!*V260)+(#REF!*W260)+(#REF!*X260)+(#REF!*Y260)+(#REF!*Z260)+(#REF!*AA260))/(T260+U260+V260+W260+X260+Y260+Z260+AA260)</f>
        <v>#REF!</v>
      </c>
      <c r="AD260" s="386"/>
      <c r="AE260" s="270"/>
      <c r="AF260" s="63" t="s">
        <v>10</v>
      </c>
      <c r="AG260" s="151">
        <f>SUM(AG259)</f>
        <v>0.14056224899598393</v>
      </c>
      <c r="AH260" s="153">
        <f>SUM(AH259)</f>
        <v>2.4096385542168676E-2</v>
      </c>
      <c r="AI260" s="284">
        <f>SUM(AI259:AL259)</f>
        <v>0.24096385542168675</v>
      </c>
      <c r="AJ260" s="285"/>
      <c r="AK260" s="285"/>
      <c r="AL260" s="286"/>
      <c r="AM260" s="284">
        <f>SUM(AM259:AO259)</f>
        <v>0.73493975903614461</v>
      </c>
      <c r="AN260" s="285"/>
      <c r="AO260" s="286"/>
      <c r="AP260" s="283"/>
      <c r="AQ260" s="288" t="e">
        <f>SUM((#REF!*AH260)+(#REF!*AI260)+(#REF!*AJ260)+(#REF!*AK260)+(#REF!*AL260)+(#REF!*AM260)+(#REF!*AN260)+(#REF!*AO260))/(AH260+AI260+AJ260+AK260+AL260+AM260+AN260+AO260)</f>
        <v>#REF!</v>
      </c>
      <c r="AR260" s="386"/>
      <c r="AT260" s="270"/>
      <c r="AU260" s="63" t="s">
        <v>10</v>
      </c>
      <c r="AV260" s="151">
        <f>SUM(AV259)</f>
        <v>0.10919540229885058</v>
      </c>
      <c r="AW260" s="153">
        <f>SUM(AW259)</f>
        <v>3.7356321839080463E-2</v>
      </c>
      <c r="AX260" s="284">
        <f>SUM(AX259:BA259)</f>
        <v>0.25670498084291188</v>
      </c>
      <c r="AY260" s="285"/>
      <c r="AZ260" s="285"/>
      <c r="BA260" s="286"/>
      <c r="BB260" s="284">
        <f>SUM(BB259:BD259)</f>
        <v>0.70593869731800774</v>
      </c>
      <c r="BC260" s="285"/>
      <c r="BD260" s="286"/>
      <c r="BE260" s="283"/>
      <c r="BF260" s="288" t="e">
        <f>SUM((#REF!*AW260)+(#REF!*AX260)+(#REF!*AY260)+(#REF!*AZ260)+(#REF!*BA260)+(#REF!*BB260)+(#REF!*BC260)+(#REF!*BD260))/(AW260+AX260+AY260+AZ260+BA260+BB260+BC260+BD260)</f>
        <v>#REF!</v>
      </c>
      <c r="BG260" s="386"/>
    </row>
    <row r="261" spans="2:59" ht="21.75" customHeight="1" x14ac:dyDescent="0.2">
      <c r="B261" s="117"/>
      <c r="C261" s="117"/>
      <c r="D261" s="186"/>
      <c r="E261" s="186"/>
      <c r="F261" s="186"/>
      <c r="G261" s="186"/>
      <c r="H261" s="186"/>
      <c r="I261" s="186"/>
      <c r="J261" s="186"/>
      <c r="K261" s="186"/>
      <c r="L261" s="186"/>
      <c r="M261" s="144"/>
      <c r="N261" s="144"/>
      <c r="O261" s="144"/>
      <c r="P261" s="144"/>
      <c r="Q261" s="270"/>
      <c r="R261" s="405" t="s">
        <v>31</v>
      </c>
      <c r="S261" s="102">
        <f t="shared" ref="S261:AA261" si="322">SUM(S250++S257)</f>
        <v>69</v>
      </c>
      <c r="T261" s="103">
        <f t="shared" si="322"/>
        <v>56</v>
      </c>
      <c r="U261" s="102">
        <f t="shared" si="322"/>
        <v>90</v>
      </c>
      <c r="V261" s="34">
        <f t="shared" si="322"/>
        <v>9</v>
      </c>
      <c r="W261" s="34">
        <f t="shared" si="322"/>
        <v>54</v>
      </c>
      <c r="X261" s="103">
        <f t="shared" si="322"/>
        <v>150</v>
      </c>
      <c r="Y261" s="102">
        <f t="shared" si="322"/>
        <v>212</v>
      </c>
      <c r="Z261" s="34">
        <f t="shared" si="322"/>
        <v>133</v>
      </c>
      <c r="AA261" s="103">
        <f t="shared" si="322"/>
        <v>424</v>
      </c>
      <c r="AB261" s="359">
        <f>SUM(AB250+AB257)</f>
        <v>1197</v>
      </c>
      <c r="AC261" s="355">
        <f>SUM((T246*T261)+(U246*U261)+(V246*V261)+(W246*W261)+(X246*X261)+(Y246*Y261)+(Z246*Z261)+(AA246*AA261))/(T261+U261+V261+W261+X261+Y261+Z261+AA261)</f>
        <v>3</v>
      </c>
      <c r="AD261" s="387">
        <f>SUM(AC261/4*100)</f>
        <v>75</v>
      </c>
      <c r="AE261" s="270"/>
      <c r="AF261" s="364" t="s">
        <v>31</v>
      </c>
      <c r="AG261" s="102">
        <f t="shared" ref="AG261:AO261" si="323">SUM(AG250++AG257)</f>
        <v>150</v>
      </c>
      <c r="AH261" s="103">
        <f t="shared" si="323"/>
        <v>21</v>
      </c>
      <c r="AI261" s="102">
        <f t="shared" si="323"/>
        <v>72</v>
      </c>
      <c r="AJ261" s="34">
        <f t="shared" si="323"/>
        <v>36</v>
      </c>
      <c r="AK261" s="34">
        <f t="shared" si="323"/>
        <v>68</v>
      </c>
      <c r="AL261" s="103">
        <f t="shared" si="323"/>
        <v>101</v>
      </c>
      <c r="AM261" s="102">
        <f t="shared" si="323"/>
        <v>99</v>
      </c>
      <c r="AN261" s="34">
        <f t="shared" si="323"/>
        <v>202</v>
      </c>
      <c r="AO261" s="103">
        <f t="shared" si="323"/>
        <v>384</v>
      </c>
      <c r="AP261" s="359">
        <f>SUM(AP250+AP257)</f>
        <v>1133</v>
      </c>
      <c r="AQ261" s="355">
        <f>SUM((AH246*AH261)+(AI246*AI261)+(AJ246*AJ261)+(AK246*AK261)+(AL246*AL261)+(AM246*AM261)+(AN246*AN261)+(AO246*AO261))/(AH261+AI261+AJ261+AK261+AL261+AM261+AN261+AO261)</f>
        <v>3.1073245167853512</v>
      </c>
      <c r="AR261" s="387">
        <f>SUM(AQ261/4*100)</f>
        <v>77.683112919633786</v>
      </c>
      <c r="AT261" s="270"/>
      <c r="AU261" s="364" t="s">
        <v>31</v>
      </c>
      <c r="AV261" s="35">
        <f t="shared" ref="AV261:BD261" si="324">SUM(AV250++AV257)</f>
        <v>219</v>
      </c>
      <c r="AW261" s="36">
        <f t="shared" si="324"/>
        <v>77</v>
      </c>
      <c r="AX261" s="35">
        <f t="shared" si="324"/>
        <v>162</v>
      </c>
      <c r="AY261" s="34">
        <f t="shared" si="324"/>
        <v>45</v>
      </c>
      <c r="AZ261" s="34">
        <f t="shared" si="324"/>
        <v>122</v>
      </c>
      <c r="BA261" s="36">
        <f t="shared" si="324"/>
        <v>251</v>
      </c>
      <c r="BB261" s="35">
        <f t="shared" si="324"/>
        <v>311</v>
      </c>
      <c r="BC261" s="34">
        <f t="shared" si="324"/>
        <v>335</v>
      </c>
      <c r="BD261" s="36">
        <f t="shared" si="324"/>
        <v>808</v>
      </c>
      <c r="BE261" s="359">
        <f>SUM(BE250+BE257)</f>
        <v>2330</v>
      </c>
      <c r="BF261" s="355">
        <f>SUM((AW246*AW261)+(AX246*AX261)+(AY246*AY261)+(AZ246*AZ261)+(BA246*BA261)+(BB246*BB261)+(BC246*BC261)+(BD246*BD261))/(AW261+AX261+AY261+AZ261+BA261+BB261+BC261+BD261)</f>
        <v>3.0499763145428709</v>
      </c>
      <c r="BG261" s="387">
        <f>SUM(BF261/4*100)</f>
        <v>76.249407863571776</v>
      </c>
    </row>
    <row r="262" spans="2:59" ht="21.75" customHeight="1" x14ac:dyDescent="0.2">
      <c r="B262" s="117"/>
      <c r="C262" s="117"/>
      <c r="D262" s="186"/>
      <c r="E262" s="186"/>
      <c r="F262" s="186"/>
      <c r="G262" s="186"/>
      <c r="H262" s="186"/>
      <c r="I262" s="186"/>
      <c r="J262" s="186"/>
      <c r="K262" s="186"/>
      <c r="L262" s="186"/>
      <c r="M262" s="144"/>
      <c r="N262" s="144"/>
      <c r="O262" s="144"/>
      <c r="P262" s="144"/>
      <c r="Q262" s="270"/>
      <c r="R262" s="406"/>
      <c r="S262" s="334">
        <f>SUM(S261+T261)</f>
        <v>125</v>
      </c>
      <c r="T262" s="335"/>
      <c r="U262" s="334">
        <f>SUM(U261+V261+W261+X261)</f>
        <v>303</v>
      </c>
      <c r="V262" s="336"/>
      <c r="W262" s="336"/>
      <c r="X262" s="335"/>
      <c r="Y262" s="334">
        <f>SUM(Y261+Z261+AA261)</f>
        <v>769</v>
      </c>
      <c r="Z262" s="336"/>
      <c r="AA262" s="335"/>
      <c r="AB262" s="360"/>
      <c r="AC262" s="356"/>
      <c r="AD262" s="385"/>
      <c r="AE262" s="270"/>
      <c r="AF262" s="365"/>
      <c r="AG262" s="334">
        <f>SUM(AG261+AH261)</f>
        <v>171</v>
      </c>
      <c r="AH262" s="335"/>
      <c r="AI262" s="334">
        <f>SUM(AI261+AJ261+AK261+AL261)</f>
        <v>277</v>
      </c>
      <c r="AJ262" s="336"/>
      <c r="AK262" s="336"/>
      <c r="AL262" s="335"/>
      <c r="AM262" s="334">
        <f>SUM(AM261+AN261+AO261)</f>
        <v>685</v>
      </c>
      <c r="AN262" s="336"/>
      <c r="AO262" s="335"/>
      <c r="AP262" s="360"/>
      <c r="AQ262" s="356"/>
      <c r="AR262" s="385"/>
      <c r="AT262" s="270"/>
      <c r="AU262" s="365"/>
      <c r="AV262" s="334">
        <f>SUM(AV261+AW261)</f>
        <v>296</v>
      </c>
      <c r="AW262" s="335"/>
      <c r="AX262" s="334">
        <f>SUM(AX261+AY261+AZ261+BA261)</f>
        <v>580</v>
      </c>
      <c r="AY262" s="336"/>
      <c r="AZ262" s="336"/>
      <c r="BA262" s="335"/>
      <c r="BB262" s="334">
        <f>SUM(BB261+BC261+BD261)</f>
        <v>1454</v>
      </c>
      <c r="BC262" s="336"/>
      <c r="BD262" s="335"/>
      <c r="BE262" s="360"/>
      <c r="BF262" s="356"/>
      <c r="BG262" s="385"/>
    </row>
    <row r="263" spans="2:59" ht="21.75" customHeight="1" x14ac:dyDescent="0.2">
      <c r="B263" s="117"/>
      <c r="C263" s="117"/>
      <c r="D263" s="186"/>
      <c r="E263" s="186"/>
      <c r="F263" s="186"/>
      <c r="G263" s="186"/>
      <c r="H263" s="186"/>
      <c r="I263" s="186"/>
      <c r="J263" s="186"/>
      <c r="K263" s="186"/>
      <c r="L263" s="186"/>
      <c r="M263" s="144"/>
      <c r="N263" s="144"/>
      <c r="O263" s="144"/>
      <c r="P263" s="144"/>
      <c r="Q263" s="270"/>
      <c r="R263" s="108" t="s">
        <v>7</v>
      </c>
      <c r="S263" s="48">
        <f>SUM(S261/((AB261)-(S261)))</f>
        <v>6.1170212765957445E-2</v>
      </c>
      <c r="T263" s="49">
        <f>SUM(T261/((AB261)-(S261)))</f>
        <v>4.9645390070921988E-2</v>
      </c>
      <c r="U263" s="48">
        <f>SUM(U261/((AB261)-(S261)))</f>
        <v>7.9787234042553196E-2</v>
      </c>
      <c r="V263" s="38">
        <f>SUM(V261/((AB261)-(S261)))</f>
        <v>7.9787234042553185E-3</v>
      </c>
      <c r="W263" s="38">
        <f>SUM(W261/((AB261)-(S261)))</f>
        <v>4.7872340425531915E-2</v>
      </c>
      <c r="X263" s="49">
        <f>SUM(X261/((AB261)-(S261)))</f>
        <v>0.13297872340425532</v>
      </c>
      <c r="Y263" s="48">
        <f>SUM(Y261/((AB261)-(S261)))</f>
        <v>0.18794326241134751</v>
      </c>
      <c r="Z263" s="38">
        <f>SUM(Z261/((AB261)-(S261)))</f>
        <v>0.11790780141843972</v>
      </c>
      <c r="AA263" s="49">
        <f>SUM(AA261/((AB261)-(S261)))</f>
        <v>0.37588652482269502</v>
      </c>
      <c r="AB263" s="282">
        <f>SUM(T264+U264+Y264)</f>
        <v>1</v>
      </c>
      <c r="AC263" s="287" t="e">
        <f>SUM((#REF!*T263)+(#REF!*U263)+(#REF!*V263)+(#REF!*W263)+(#REF!*X263)+(#REF!*Y263)+(#REF!*Z263)+(#REF!*AA263))/(T263+U263+V263+W263+X263+Y263+Z263+AA263)</f>
        <v>#REF!</v>
      </c>
      <c r="AD263" s="385"/>
      <c r="AE263" s="270"/>
      <c r="AF263" s="77" t="s">
        <v>7</v>
      </c>
      <c r="AG263" s="48">
        <f>SUM(AG261/((AP261)-(AG261)))</f>
        <v>0.1525940996948118</v>
      </c>
      <c r="AH263" s="49">
        <f>SUM(AH261/((AP261)-(AG261)))</f>
        <v>2.1363173957273652E-2</v>
      </c>
      <c r="AI263" s="48">
        <f>SUM(AI261/((AP261)-(AG261)))</f>
        <v>7.3245167853509666E-2</v>
      </c>
      <c r="AJ263" s="38">
        <f>SUM(AJ261/((AP261)-(AG261)))</f>
        <v>3.6622583926754833E-2</v>
      </c>
      <c r="AK263" s="38">
        <f>SUM(AK261/((AP261)-(AG261)))</f>
        <v>6.9175991861648023E-2</v>
      </c>
      <c r="AL263" s="49">
        <f>SUM(AL261/((AP261)-(AG261)))</f>
        <v>0.10274669379450661</v>
      </c>
      <c r="AM263" s="48">
        <f>SUM(AM261/((AP261)-(AG261)))</f>
        <v>0.10071210579857579</v>
      </c>
      <c r="AN263" s="38">
        <f>SUM(AN261/((AP261)-(AG261)))</f>
        <v>0.20549338758901323</v>
      </c>
      <c r="AO263" s="49">
        <f>SUM(AO261/((AP261)-(AG261)))</f>
        <v>0.3906408952187182</v>
      </c>
      <c r="AP263" s="282">
        <f>SUM(AH264+AI264+AM264)</f>
        <v>1</v>
      </c>
      <c r="AQ263" s="287" t="e">
        <f>SUM((#REF!*AH263)+(#REF!*AI263)+(#REF!*AJ263)+(#REF!*AK263)+(#REF!*AL263)+(#REF!*AM263)+(#REF!*AN263)+(#REF!*AO263))/(AH263+AI263+AJ263+AK263+AL263+AM263+AN263+AO263)</f>
        <v>#REF!</v>
      </c>
      <c r="AR263" s="385"/>
      <c r="AT263" s="270"/>
      <c r="AU263" s="77" t="s">
        <v>7</v>
      </c>
      <c r="AV263" s="48">
        <f>SUM(AV261/((BE261)-(AV261)))</f>
        <v>0.10374230222643296</v>
      </c>
      <c r="AW263" s="49">
        <f>SUM(AW261/((BE261)-(AV261)))</f>
        <v>3.64756039791568E-2</v>
      </c>
      <c r="AX263" s="48">
        <f>SUM(AX261/((BE261)-(AV261)))</f>
        <v>7.6740881099005218E-2</v>
      </c>
      <c r="AY263" s="38">
        <f>SUM(AY261/((BE261)-(AV261)))</f>
        <v>2.1316911416390336E-2</v>
      </c>
      <c r="AZ263" s="38">
        <f>SUM(AZ261/((BE261)-(AV261)))</f>
        <v>5.7792515395547132E-2</v>
      </c>
      <c r="BA263" s="49">
        <f>SUM(BA261/((BE261)-(AV261)))</f>
        <v>0.11890099478919944</v>
      </c>
      <c r="BB263" s="48">
        <f>SUM(BB261/((BE261)-(AV261)))</f>
        <v>0.14732354334438655</v>
      </c>
      <c r="BC263" s="38">
        <f>SUM(BC261/((BE261)-(AV261)))</f>
        <v>0.1586925627664614</v>
      </c>
      <c r="BD263" s="49">
        <f>SUM(BD261/((BE261)-(AV261)))</f>
        <v>0.38275698720985313</v>
      </c>
      <c r="BE263" s="282">
        <f>SUM(AW264+AX264+BB264)</f>
        <v>1</v>
      </c>
      <c r="BF263" s="287" t="e">
        <f>SUM((#REF!*AW263)+(#REF!*AX263)+(#REF!*AY263)+(#REF!*AZ263)+(#REF!*BA263)+(#REF!*BB263)+(#REF!*BC263)+(#REF!*BD263))/(AW263+AX263+AY263+AZ263+BA263+BB263+BC263+BD263)</f>
        <v>#REF!</v>
      </c>
      <c r="BG263" s="385"/>
    </row>
    <row r="264" spans="2:59" ht="21.75" customHeight="1" thickBot="1" x14ac:dyDescent="0.25">
      <c r="B264" s="117"/>
      <c r="C264" s="117"/>
      <c r="D264" s="186"/>
      <c r="E264" s="186"/>
      <c r="F264" s="186"/>
      <c r="G264" s="186"/>
      <c r="H264" s="186"/>
      <c r="I264" s="186"/>
      <c r="J264" s="186"/>
      <c r="K264" s="186"/>
      <c r="L264" s="186"/>
      <c r="M264" s="144"/>
      <c r="N264" s="144"/>
      <c r="O264" s="144"/>
      <c r="P264" s="144"/>
      <c r="Q264" s="271"/>
      <c r="R264" s="125" t="s">
        <v>10</v>
      </c>
      <c r="S264" s="151">
        <f>SUM(S263)</f>
        <v>6.1170212765957445E-2</v>
      </c>
      <c r="T264" s="153">
        <f>SUM(T263)</f>
        <v>4.9645390070921988E-2</v>
      </c>
      <c r="U264" s="284">
        <f>SUM(U263:X263)</f>
        <v>0.26861702127659576</v>
      </c>
      <c r="V264" s="285"/>
      <c r="W264" s="285"/>
      <c r="X264" s="286"/>
      <c r="Y264" s="284">
        <f>SUM(Y263:AA263)</f>
        <v>0.68173758865248224</v>
      </c>
      <c r="Z264" s="285"/>
      <c r="AA264" s="286"/>
      <c r="AB264" s="283"/>
      <c r="AC264" s="288" t="e">
        <f>SUM((#REF!*T264)+(#REF!*U264)+(#REF!*V264)+(#REF!*W264)+(#REF!*X264)+(#REF!*Y264)+(#REF!*Z264)+(#REF!*AA264))/(T264+U264+V264+W264+X264+Y264+Z264+AA264)</f>
        <v>#REF!</v>
      </c>
      <c r="AD264" s="388"/>
      <c r="AE264" s="271"/>
      <c r="AF264" s="78" t="s">
        <v>10</v>
      </c>
      <c r="AG264" s="151">
        <f>SUM(AG263)</f>
        <v>0.1525940996948118</v>
      </c>
      <c r="AH264" s="153">
        <f>SUM(AH263)</f>
        <v>2.1363173957273652E-2</v>
      </c>
      <c r="AI264" s="284">
        <f>SUM(AI263:AL263)</f>
        <v>0.28179043743641913</v>
      </c>
      <c r="AJ264" s="285"/>
      <c r="AK264" s="285"/>
      <c r="AL264" s="286"/>
      <c r="AM264" s="284">
        <f>SUM(AM263:AO263)</f>
        <v>0.69684638860630721</v>
      </c>
      <c r="AN264" s="285"/>
      <c r="AO264" s="286"/>
      <c r="AP264" s="283"/>
      <c r="AQ264" s="288" t="e">
        <f>SUM((#REF!*AH264)+(#REF!*AI264)+(#REF!*AJ264)+(#REF!*AK264)+(#REF!*AL264)+(#REF!*AM264)+(#REF!*AN264)+(#REF!*AO264))/(AH264+AI264+AJ264+AK264+AL264+AM264+AN264+AO264)</f>
        <v>#REF!</v>
      </c>
      <c r="AR264" s="388"/>
      <c r="AT264" s="271"/>
      <c r="AU264" s="78" t="s">
        <v>10</v>
      </c>
      <c r="AV264" s="151">
        <f>SUM(AV263)</f>
        <v>0.10374230222643296</v>
      </c>
      <c r="AW264" s="153">
        <f>SUM(AW263)</f>
        <v>3.64756039791568E-2</v>
      </c>
      <c r="AX264" s="284">
        <f>SUM(AX263:BA263)</f>
        <v>0.27475130270014214</v>
      </c>
      <c r="AY264" s="285"/>
      <c r="AZ264" s="285"/>
      <c r="BA264" s="286"/>
      <c r="BB264" s="284">
        <f>SUM(BB263:BD263)</f>
        <v>0.68877309332070102</v>
      </c>
      <c r="BC264" s="285"/>
      <c r="BD264" s="286"/>
      <c r="BE264" s="283"/>
      <c r="BF264" s="288" t="e">
        <f>SUM((#REF!*AW264)+(#REF!*AX264)+(#REF!*AY264)+(#REF!*AZ264)+(#REF!*BA264)+(#REF!*BB264)+(#REF!*BC264)+(#REF!*BD264))/(AW264+AX264+AY264+AZ264+BA264+BB264+BC264+BD264)</f>
        <v>#REF!</v>
      </c>
      <c r="BG264" s="388"/>
    </row>
    <row r="265" spans="2:59" ht="21.75" customHeight="1" x14ac:dyDescent="0.2">
      <c r="B265" s="117"/>
      <c r="C265" s="117"/>
      <c r="D265" s="186"/>
      <c r="E265" s="186"/>
      <c r="F265" s="186"/>
      <c r="G265" s="186"/>
      <c r="H265" s="186"/>
      <c r="I265" s="186"/>
      <c r="J265" s="186"/>
      <c r="K265" s="186"/>
      <c r="L265" s="186"/>
      <c r="M265" s="144"/>
      <c r="N265" s="144"/>
      <c r="O265" s="144"/>
      <c r="P265" s="144"/>
      <c r="Q265" s="368" t="s">
        <v>42</v>
      </c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8"/>
      <c r="AE265" s="368" t="s">
        <v>49</v>
      </c>
      <c r="AF265" s="368"/>
      <c r="AG265" s="368"/>
      <c r="AH265" s="368"/>
      <c r="AI265" s="368"/>
      <c r="AJ265" s="368"/>
      <c r="AK265" s="368"/>
      <c r="AL265" s="368"/>
      <c r="AM265" s="368"/>
      <c r="AN265" s="368"/>
      <c r="AO265" s="368"/>
      <c r="AP265" s="368"/>
      <c r="AQ265" s="368"/>
      <c r="AR265" s="368"/>
      <c r="AT265" s="368" t="str">
        <f>$AT$133</f>
        <v>สถิติผลการเรียนของกลุ่มสาระการเรียนรู้ ปีการศึกษา 2558</v>
      </c>
      <c r="AU265" s="368"/>
      <c r="AV265" s="368"/>
      <c r="AW265" s="368"/>
      <c r="AX265" s="368"/>
      <c r="AY265" s="368"/>
      <c r="AZ265" s="368"/>
      <c r="BA265" s="368"/>
      <c r="BB265" s="368"/>
      <c r="BC265" s="368"/>
      <c r="BD265" s="368"/>
      <c r="BE265" s="368"/>
      <c r="BF265" s="368"/>
      <c r="BG265" s="368"/>
    </row>
    <row r="266" spans="2:59" ht="27" thickBot="1" x14ac:dyDescent="0.25">
      <c r="B266" s="117"/>
      <c r="C266" s="117"/>
      <c r="D266" s="186"/>
      <c r="E266" s="186"/>
      <c r="F266" s="186"/>
      <c r="G266" s="186"/>
      <c r="H266" s="186"/>
      <c r="I266" s="186"/>
      <c r="J266" s="186"/>
      <c r="K266" s="186"/>
      <c r="L266" s="186"/>
      <c r="M266" s="144"/>
      <c r="N266" s="144"/>
      <c r="O266" s="144"/>
      <c r="P266" s="144"/>
      <c r="Q266" s="295" t="s">
        <v>18</v>
      </c>
      <c r="R266" s="295"/>
      <c r="S266" s="295"/>
      <c r="T266" s="295"/>
      <c r="U266" s="295"/>
      <c r="V266" s="295"/>
      <c r="W266" s="295"/>
      <c r="X266" s="295"/>
      <c r="Y266" s="295"/>
      <c r="Z266" s="295"/>
      <c r="AA266" s="295"/>
      <c r="AB266" s="295"/>
      <c r="AC266" s="295"/>
      <c r="AD266" s="295"/>
      <c r="AE266" s="295" t="s">
        <v>18</v>
      </c>
      <c r="AF266" s="295"/>
      <c r="AG266" s="295"/>
      <c r="AH266" s="295"/>
      <c r="AI266" s="295"/>
      <c r="AJ266" s="295"/>
      <c r="AK266" s="295"/>
      <c r="AL266" s="295"/>
      <c r="AM266" s="295"/>
      <c r="AN266" s="295"/>
      <c r="AO266" s="295"/>
      <c r="AP266" s="295"/>
      <c r="AQ266" s="295"/>
      <c r="AR266" s="295"/>
      <c r="AT266" s="295" t="s">
        <v>18</v>
      </c>
      <c r="AU266" s="295"/>
      <c r="AV266" s="295"/>
      <c r="AW266" s="295"/>
      <c r="AX266" s="295"/>
      <c r="AY266" s="295"/>
      <c r="AZ266" s="295"/>
      <c r="BA266" s="295"/>
      <c r="BB266" s="295"/>
      <c r="BC266" s="295"/>
      <c r="BD266" s="295"/>
      <c r="BE266" s="295"/>
      <c r="BF266" s="295"/>
      <c r="BG266" s="295"/>
    </row>
    <row r="267" spans="2:59" ht="21.75" customHeight="1" thickBot="1" x14ac:dyDescent="0.25">
      <c r="B267" s="117"/>
      <c r="C267" s="117"/>
      <c r="D267" s="186"/>
      <c r="E267" s="186"/>
      <c r="F267" s="186"/>
      <c r="G267" s="186"/>
      <c r="H267" s="186"/>
      <c r="I267" s="186"/>
      <c r="J267" s="186"/>
      <c r="K267" s="186"/>
      <c r="L267" s="186"/>
      <c r="M267" s="144"/>
      <c r="N267" s="144"/>
      <c r="O267" s="144"/>
      <c r="P267" s="144"/>
      <c r="Q267" s="290" t="s">
        <v>8</v>
      </c>
      <c r="R267" s="394" t="s">
        <v>17</v>
      </c>
      <c r="S267" s="322" t="s">
        <v>32</v>
      </c>
      <c r="T267" s="323"/>
      <c r="U267" s="324" t="s">
        <v>58</v>
      </c>
      <c r="V267" s="325"/>
      <c r="W267" s="325"/>
      <c r="X267" s="325"/>
      <c r="Y267" s="325"/>
      <c r="Z267" s="325"/>
      <c r="AA267" s="326"/>
      <c r="AB267" s="347" t="s">
        <v>46</v>
      </c>
      <c r="AC267" s="351" t="s">
        <v>7</v>
      </c>
      <c r="AD267" s="382" t="s">
        <v>30</v>
      </c>
      <c r="AE267" s="290" t="s">
        <v>8</v>
      </c>
      <c r="AF267" s="320" t="s">
        <v>17</v>
      </c>
      <c r="AG267" s="322" t="s">
        <v>32</v>
      </c>
      <c r="AH267" s="323"/>
      <c r="AI267" s="324" t="s">
        <v>58</v>
      </c>
      <c r="AJ267" s="325"/>
      <c r="AK267" s="325"/>
      <c r="AL267" s="325"/>
      <c r="AM267" s="325"/>
      <c r="AN267" s="325"/>
      <c r="AO267" s="326"/>
      <c r="AP267" s="347" t="s">
        <v>46</v>
      </c>
      <c r="AQ267" s="351" t="s">
        <v>7</v>
      </c>
      <c r="AR267" s="382" t="s">
        <v>30</v>
      </c>
      <c r="AT267" s="290" t="s">
        <v>8</v>
      </c>
      <c r="AU267" s="320" t="s">
        <v>17</v>
      </c>
      <c r="AV267" s="322" t="s">
        <v>32</v>
      </c>
      <c r="AW267" s="323"/>
      <c r="AX267" s="324" t="s">
        <v>58</v>
      </c>
      <c r="AY267" s="325"/>
      <c r="AZ267" s="325"/>
      <c r="BA267" s="325"/>
      <c r="BB267" s="325"/>
      <c r="BC267" s="325"/>
      <c r="BD267" s="326"/>
      <c r="BE267" s="347" t="s">
        <v>46</v>
      </c>
      <c r="BF267" s="351" t="s">
        <v>7</v>
      </c>
      <c r="BG267" s="382" t="s">
        <v>30</v>
      </c>
    </row>
    <row r="268" spans="2:59" ht="21.75" customHeight="1" thickBot="1" x14ac:dyDescent="0.25">
      <c r="B268" s="117"/>
      <c r="C268" s="117"/>
      <c r="D268" s="186"/>
      <c r="E268" s="186"/>
      <c r="F268" s="186"/>
      <c r="G268" s="186"/>
      <c r="H268" s="186"/>
      <c r="I268" s="186"/>
      <c r="J268" s="186"/>
      <c r="K268" s="186"/>
      <c r="L268" s="186"/>
      <c r="M268" s="144"/>
      <c r="N268" s="144"/>
      <c r="O268" s="144"/>
      <c r="P268" s="144"/>
      <c r="Q268" s="291"/>
      <c r="R268" s="395"/>
      <c r="S268" s="46" t="s">
        <v>9</v>
      </c>
      <c r="T268" s="47">
        <v>0</v>
      </c>
      <c r="U268" s="13">
        <v>1</v>
      </c>
      <c r="V268" s="11">
        <v>1.5</v>
      </c>
      <c r="W268" s="11">
        <v>2</v>
      </c>
      <c r="X268" s="12">
        <v>2.5</v>
      </c>
      <c r="Y268" s="13">
        <v>3</v>
      </c>
      <c r="Z268" s="11">
        <v>3.5</v>
      </c>
      <c r="AA268" s="12">
        <v>4</v>
      </c>
      <c r="AB268" s="348"/>
      <c r="AC268" s="352"/>
      <c r="AD268" s="383"/>
      <c r="AE268" s="291"/>
      <c r="AF268" s="321"/>
      <c r="AG268" s="46" t="s">
        <v>9</v>
      </c>
      <c r="AH268" s="47">
        <v>0</v>
      </c>
      <c r="AI268" s="13">
        <v>1</v>
      </c>
      <c r="AJ268" s="11">
        <v>1.5</v>
      </c>
      <c r="AK268" s="11">
        <v>2</v>
      </c>
      <c r="AL268" s="12">
        <v>2.5</v>
      </c>
      <c r="AM268" s="13">
        <v>3</v>
      </c>
      <c r="AN268" s="11">
        <v>3.5</v>
      </c>
      <c r="AO268" s="12">
        <v>4</v>
      </c>
      <c r="AP268" s="348"/>
      <c r="AQ268" s="352"/>
      <c r="AR268" s="383"/>
      <c r="AT268" s="291"/>
      <c r="AU268" s="321"/>
      <c r="AV268" s="46" t="s">
        <v>9</v>
      </c>
      <c r="AW268" s="47">
        <v>0</v>
      </c>
      <c r="AX268" s="13">
        <v>1</v>
      </c>
      <c r="AY268" s="11">
        <v>1.5</v>
      </c>
      <c r="AZ268" s="11">
        <v>2</v>
      </c>
      <c r="BA268" s="12">
        <v>2.5</v>
      </c>
      <c r="BB268" s="13">
        <v>3</v>
      </c>
      <c r="BC268" s="11">
        <v>3.5</v>
      </c>
      <c r="BD268" s="12">
        <v>4</v>
      </c>
      <c r="BE268" s="348"/>
      <c r="BF268" s="352"/>
      <c r="BG268" s="383"/>
    </row>
    <row r="269" spans="2:59" ht="21" customHeight="1" x14ac:dyDescent="0.2">
      <c r="B269" s="117"/>
      <c r="C269" s="117"/>
      <c r="D269" s="186"/>
      <c r="E269" s="186"/>
      <c r="F269" s="186"/>
      <c r="G269" s="186"/>
      <c r="H269" s="186"/>
      <c r="I269" s="186"/>
      <c r="J269" s="186"/>
      <c r="K269" s="186"/>
      <c r="L269" s="186"/>
      <c r="M269" s="144"/>
      <c r="N269" s="144"/>
      <c r="O269" s="144"/>
      <c r="P269" s="144"/>
      <c r="Q269" s="270" t="s">
        <v>21</v>
      </c>
      <c r="R269" s="64" t="s">
        <v>12</v>
      </c>
      <c r="S269" s="14">
        <f t="shared" ref="S269:AA269" si="325">S11</f>
        <v>25</v>
      </c>
      <c r="T269" s="15">
        <f t="shared" si="325"/>
        <v>2</v>
      </c>
      <c r="U269" s="14">
        <f t="shared" si="325"/>
        <v>73</v>
      </c>
      <c r="V269" s="17">
        <f t="shared" si="325"/>
        <v>13</v>
      </c>
      <c r="W269" s="17">
        <f t="shared" si="325"/>
        <v>21</v>
      </c>
      <c r="X269" s="15">
        <f t="shared" si="325"/>
        <v>19</v>
      </c>
      <c r="Y269" s="14">
        <f t="shared" si="325"/>
        <v>24</v>
      </c>
      <c r="Z269" s="17">
        <f t="shared" si="325"/>
        <v>25</v>
      </c>
      <c r="AA269" s="15">
        <f t="shared" si="325"/>
        <v>52</v>
      </c>
      <c r="AB269" s="16">
        <f>SUM(S269:AA269)</f>
        <v>254</v>
      </c>
      <c r="AC269" s="41">
        <f>SUM((T268*T269)+(U268*U269)+(V268*V269)+(W268*W269)+(X268*X269)+(Y268*Y269)+(Z268*Z269)+(AA268*AA269))/(T269+U269+V269+W269+X269+Y269+Z269+AA269)</f>
        <v>2.3995633187772927</v>
      </c>
      <c r="AD269" s="72">
        <f>SUM(AC269/4*100)</f>
        <v>59.989082969432317</v>
      </c>
      <c r="AE269" s="270" t="s">
        <v>21</v>
      </c>
      <c r="AF269" s="59" t="s">
        <v>12</v>
      </c>
      <c r="AG269" s="14">
        <f t="shared" ref="AG269:AO269" si="326">AG11</f>
        <v>5</v>
      </c>
      <c r="AH269" s="15">
        <f t="shared" si="326"/>
        <v>8</v>
      </c>
      <c r="AI269" s="14">
        <f t="shared" si="326"/>
        <v>9</v>
      </c>
      <c r="AJ269" s="17">
        <f t="shared" si="326"/>
        <v>19</v>
      </c>
      <c r="AK269" s="17">
        <f t="shared" si="326"/>
        <v>21</v>
      </c>
      <c r="AL269" s="15">
        <f t="shared" si="326"/>
        <v>25</v>
      </c>
      <c r="AM269" s="14">
        <f t="shared" si="326"/>
        <v>16</v>
      </c>
      <c r="AN269" s="17">
        <f t="shared" si="326"/>
        <v>9</v>
      </c>
      <c r="AO269" s="15">
        <f t="shared" si="326"/>
        <v>5</v>
      </c>
      <c r="AP269" s="16">
        <f>SUM(AG269:AO269)</f>
        <v>117</v>
      </c>
      <c r="AQ269" s="41">
        <f>SUM((AH268*AH269)+(AI268*AI269)+(AJ268*AJ269)+(AK268*AK269)+(AL268*AL269)+(AM268*AM269)+(AN268*AN269)+(AO268*AO269))/(AH269+AI269+AJ269+AK269+AL269+AM269+AN269+AO269)</f>
        <v>2.15625</v>
      </c>
      <c r="AR269" s="72">
        <f>SUM(AQ269/4*100)</f>
        <v>53.90625</v>
      </c>
      <c r="AT269" s="270" t="s">
        <v>21</v>
      </c>
      <c r="AU269" s="59" t="s">
        <v>12</v>
      </c>
      <c r="AV269" s="14">
        <f t="shared" ref="AV269:BD271" si="327">SUM(S269+AG269)</f>
        <v>30</v>
      </c>
      <c r="AW269" s="15">
        <f t="shared" si="327"/>
        <v>10</v>
      </c>
      <c r="AX269" s="14">
        <f t="shared" si="327"/>
        <v>82</v>
      </c>
      <c r="AY269" s="17">
        <f t="shared" si="327"/>
        <v>32</v>
      </c>
      <c r="AZ269" s="17">
        <f t="shared" si="327"/>
        <v>42</v>
      </c>
      <c r="BA269" s="15">
        <f t="shared" si="327"/>
        <v>44</v>
      </c>
      <c r="BB269" s="14">
        <f t="shared" si="327"/>
        <v>40</v>
      </c>
      <c r="BC269" s="17">
        <f t="shared" si="327"/>
        <v>34</v>
      </c>
      <c r="BD269" s="15">
        <f t="shared" si="327"/>
        <v>57</v>
      </c>
      <c r="BE269" s="16">
        <f>SUM(AV269:BD269)</f>
        <v>371</v>
      </c>
      <c r="BF269" s="41">
        <f>SUM((AW268*AW269)+(AX268*AX269)+(AY268*AY269)+(AZ268*AZ269)+(BA268*BA269)+(BB268*BB269)+(BC268*BC269)+(BD268*BD269))/(AW269+AX269+AY269+AZ269+BA269+BB269+BC269+BD269)</f>
        <v>2.3196480938416424</v>
      </c>
      <c r="BG269" s="72">
        <f>SUM(BF269/4*100)</f>
        <v>57.991202346041057</v>
      </c>
    </row>
    <row r="270" spans="2:59" ht="21.75" customHeight="1" x14ac:dyDescent="0.2">
      <c r="B270" s="117"/>
      <c r="C270" s="117"/>
      <c r="D270" s="186"/>
      <c r="E270" s="186"/>
      <c r="F270" s="186"/>
      <c r="G270" s="186"/>
      <c r="H270" s="186"/>
      <c r="I270" s="186"/>
      <c r="J270" s="186"/>
      <c r="K270" s="186"/>
      <c r="L270" s="186"/>
      <c r="M270" s="144"/>
      <c r="N270" s="144"/>
      <c r="O270" s="144"/>
      <c r="P270" s="144"/>
      <c r="Q270" s="270"/>
      <c r="R270" s="65" t="s">
        <v>13</v>
      </c>
      <c r="S270" s="18">
        <f t="shared" ref="S270:AA270" si="328">S33</f>
        <v>8</v>
      </c>
      <c r="T270" s="19">
        <f t="shared" si="328"/>
        <v>0</v>
      </c>
      <c r="U270" s="18">
        <f t="shared" si="328"/>
        <v>15</v>
      </c>
      <c r="V270" s="37">
        <f t="shared" si="328"/>
        <v>0</v>
      </c>
      <c r="W270" s="37">
        <f t="shared" si="328"/>
        <v>4</v>
      </c>
      <c r="X270" s="19">
        <f t="shared" si="328"/>
        <v>7</v>
      </c>
      <c r="Y270" s="18">
        <f t="shared" si="328"/>
        <v>29</v>
      </c>
      <c r="Z270" s="37">
        <f t="shared" si="328"/>
        <v>16</v>
      </c>
      <c r="AA270" s="19">
        <f t="shared" si="328"/>
        <v>58</v>
      </c>
      <c r="AB270" s="45">
        <f>SUM(S270:AA270)</f>
        <v>137</v>
      </c>
      <c r="AC270" s="42">
        <f>SUM((T268*T270)+(U268*U270)+(V268*V270)+(W268*W270)+(X268*X270)+(Y268*Y270)+(Z268*Z270)+(AA268*AA270))/(T270+U270+V270+W270+X270+Y270+Z270+AA270)</f>
        <v>3.2209302325581395</v>
      </c>
      <c r="AD270" s="67">
        <f>SUM(AC270/4*100)</f>
        <v>80.523255813953483</v>
      </c>
      <c r="AE270" s="270"/>
      <c r="AF270" s="60" t="s">
        <v>13</v>
      </c>
      <c r="AG270" s="18">
        <f t="shared" ref="AG270:AO270" si="329">AG33</f>
        <v>3</v>
      </c>
      <c r="AH270" s="19">
        <f t="shared" si="329"/>
        <v>2</v>
      </c>
      <c r="AI270" s="18">
        <f t="shared" si="329"/>
        <v>17</v>
      </c>
      <c r="AJ270" s="37">
        <f t="shared" si="329"/>
        <v>19</v>
      </c>
      <c r="AK270" s="37">
        <f t="shared" si="329"/>
        <v>21</v>
      </c>
      <c r="AL270" s="19">
        <f t="shared" si="329"/>
        <v>19</v>
      </c>
      <c r="AM270" s="18">
        <f t="shared" si="329"/>
        <v>40</v>
      </c>
      <c r="AN270" s="37">
        <f t="shared" si="329"/>
        <v>49</v>
      </c>
      <c r="AO270" s="19">
        <f t="shared" si="329"/>
        <v>92</v>
      </c>
      <c r="AP270" s="45">
        <f>SUM(AG270:AO270)</f>
        <v>262</v>
      </c>
      <c r="AQ270" s="42">
        <f>SUM((AH268*AH270)+(AI268*AI270)+(AJ268*AJ270)+(AK268*AK270)+(AL268*AL270)+(AM268*AM270)+(AN268*AN270)+(AO268*AO270))/(AH270+AI270+AJ270+AK270+AL270+AM270+AN270+AO270)</f>
        <v>3.0675675675675675</v>
      </c>
      <c r="AR270" s="67">
        <f>SUM(AQ270/4*100)</f>
        <v>76.689189189189193</v>
      </c>
      <c r="AT270" s="270"/>
      <c r="AU270" s="60" t="s">
        <v>13</v>
      </c>
      <c r="AV270" s="18">
        <f t="shared" si="327"/>
        <v>11</v>
      </c>
      <c r="AW270" s="19">
        <f t="shared" si="327"/>
        <v>2</v>
      </c>
      <c r="AX270" s="18">
        <f t="shared" si="327"/>
        <v>32</v>
      </c>
      <c r="AY270" s="37">
        <f t="shared" si="327"/>
        <v>19</v>
      </c>
      <c r="AZ270" s="37">
        <f t="shared" si="327"/>
        <v>25</v>
      </c>
      <c r="BA270" s="19">
        <f t="shared" si="327"/>
        <v>26</v>
      </c>
      <c r="BB270" s="18">
        <f t="shared" si="327"/>
        <v>69</v>
      </c>
      <c r="BC270" s="37">
        <f t="shared" si="327"/>
        <v>65</v>
      </c>
      <c r="BD270" s="19">
        <f t="shared" si="327"/>
        <v>150</v>
      </c>
      <c r="BE270" s="45">
        <f>SUM(AV270:BD270)</f>
        <v>399</v>
      </c>
      <c r="BF270" s="42">
        <f>SUM((AW268*AW270)+(AX268*AX270)+(AY268*AY270)+(AZ268*AZ270)+(BA268*BA270)+(BB268*BB270)+(BC268*BC270)+(BD268*BD270))/(AW270+AX270+AY270+AZ270+BA270+BB270+BC270+BD270)</f>
        <v>3.1185567010309279</v>
      </c>
      <c r="BG270" s="67">
        <f t="shared" ref="BG270:BG278" si="330">SUM(BF270/4*100)</f>
        <v>77.963917525773198</v>
      </c>
    </row>
    <row r="271" spans="2:59" ht="21.75" customHeight="1" thickBot="1" x14ac:dyDescent="0.25">
      <c r="B271" s="117"/>
      <c r="C271" s="117"/>
      <c r="D271" s="186"/>
      <c r="E271" s="186"/>
      <c r="F271" s="186"/>
      <c r="G271" s="186"/>
      <c r="H271" s="186"/>
      <c r="I271" s="186"/>
      <c r="J271" s="186"/>
      <c r="K271" s="186"/>
      <c r="L271" s="186"/>
      <c r="M271" s="144"/>
      <c r="N271" s="144"/>
      <c r="O271" s="144"/>
      <c r="P271" s="144"/>
      <c r="Q271" s="270"/>
      <c r="R271" s="107" t="s">
        <v>0</v>
      </c>
      <c r="S271" s="24">
        <f t="shared" ref="S271:AA271" si="331">S55</f>
        <v>1</v>
      </c>
      <c r="T271" s="25">
        <f t="shared" si="331"/>
        <v>0</v>
      </c>
      <c r="U271" s="24">
        <f t="shared" si="331"/>
        <v>0</v>
      </c>
      <c r="V271" s="26">
        <f t="shared" si="331"/>
        <v>0</v>
      </c>
      <c r="W271" s="26">
        <f t="shared" si="331"/>
        <v>0</v>
      </c>
      <c r="X271" s="25">
        <f t="shared" si="331"/>
        <v>0</v>
      </c>
      <c r="Y271" s="24">
        <f t="shared" si="331"/>
        <v>0</v>
      </c>
      <c r="Z271" s="26">
        <f t="shared" si="331"/>
        <v>10</v>
      </c>
      <c r="AA271" s="25">
        <f t="shared" si="331"/>
        <v>92</v>
      </c>
      <c r="AB271" s="27">
        <f>SUM(S271:AA271)</f>
        <v>103</v>
      </c>
      <c r="AC271" s="42">
        <f>SUM((T268*T271)+(U268*U271)+(V268*V271)+(W268*W271)+(X268*X271)+(Y268*Y271)+(Z268*Z271)+(AA268*AA271))/(T271+U271+V271+W271+X271+Y271+Z271+AA271)</f>
        <v>3.9509803921568629</v>
      </c>
      <c r="AD271" s="71">
        <f>SUM(AC271/4*100)</f>
        <v>98.774509803921575</v>
      </c>
      <c r="AE271" s="270"/>
      <c r="AF271" s="61" t="s">
        <v>0</v>
      </c>
      <c r="AG271" s="24">
        <f t="shared" ref="AG271:AO271" si="332">AG55</f>
        <v>11</v>
      </c>
      <c r="AH271" s="25">
        <f t="shared" si="332"/>
        <v>0</v>
      </c>
      <c r="AI271" s="24">
        <f t="shared" si="332"/>
        <v>8</v>
      </c>
      <c r="AJ271" s="26">
        <f t="shared" si="332"/>
        <v>4</v>
      </c>
      <c r="AK271" s="26">
        <f t="shared" si="332"/>
        <v>4</v>
      </c>
      <c r="AL271" s="25">
        <f t="shared" si="332"/>
        <v>3</v>
      </c>
      <c r="AM271" s="24">
        <f t="shared" si="332"/>
        <v>1</v>
      </c>
      <c r="AN271" s="26">
        <f t="shared" si="332"/>
        <v>1</v>
      </c>
      <c r="AO271" s="25">
        <f t="shared" si="332"/>
        <v>68</v>
      </c>
      <c r="AP271" s="27">
        <f>SUM(AG271:AO271)</f>
        <v>100</v>
      </c>
      <c r="AQ271" s="42">
        <f>SUM((AH268*AH271)+(AI268*AI271)+(AJ268*AJ271)+(AK268*AK271)+(AL268*AL271)+(AM268*AM271)+(AN268*AN271)+(AO268*AO271))/(AH271+AI271+AJ271+AK271+AL271+AM271+AN271+AO271)</f>
        <v>3.4606741573033708</v>
      </c>
      <c r="AR271" s="71">
        <f>SUM(AQ271/4*100)</f>
        <v>86.516853932584269</v>
      </c>
      <c r="AT271" s="270"/>
      <c r="AU271" s="61" t="s">
        <v>0</v>
      </c>
      <c r="AV271" s="24">
        <f t="shared" si="327"/>
        <v>12</v>
      </c>
      <c r="AW271" s="25">
        <f t="shared" si="327"/>
        <v>0</v>
      </c>
      <c r="AX271" s="24">
        <f t="shared" si="327"/>
        <v>8</v>
      </c>
      <c r="AY271" s="26">
        <f t="shared" si="327"/>
        <v>4</v>
      </c>
      <c r="AZ271" s="26">
        <f t="shared" si="327"/>
        <v>4</v>
      </c>
      <c r="BA271" s="25">
        <f t="shared" si="327"/>
        <v>3</v>
      </c>
      <c r="BB271" s="24">
        <f t="shared" si="327"/>
        <v>1</v>
      </c>
      <c r="BC271" s="26">
        <f t="shared" si="327"/>
        <v>11</v>
      </c>
      <c r="BD271" s="25">
        <f t="shared" si="327"/>
        <v>160</v>
      </c>
      <c r="BE271" s="27">
        <f>SUM(AV271:BD271)</f>
        <v>203</v>
      </c>
      <c r="BF271" s="42">
        <f>SUM((AW268*AW271)+(AX268*AX271)+(AY268*AY271)+(AZ268*AZ271)+(BA268*BA271)+(BB268*BB271)+(BC268*BC271)+(BD268*BD271))/(AW271+AX271+AY271+AZ271+BA271+BB271+BC271+BD271)</f>
        <v>3.7225130890052358</v>
      </c>
      <c r="BG271" s="71">
        <f t="shared" si="330"/>
        <v>93.062827225130889</v>
      </c>
    </row>
    <row r="272" spans="2:59" ht="21.75" customHeight="1" x14ac:dyDescent="0.2">
      <c r="B272" s="117"/>
      <c r="C272" s="117"/>
      <c r="D272" s="186"/>
      <c r="E272" s="186"/>
      <c r="F272" s="186"/>
      <c r="G272" s="186"/>
      <c r="H272" s="186"/>
      <c r="I272" s="186"/>
      <c r="J272" s="186"/>
      <c r="K272" s="186"/>
      <c r="L272" s="186"/>
      <c r="M272" s="144"/>
      <c r="N272" s="144"/>
      <c r="O272" s="144"/>
      <c r="P272" s="144"/>
      <c r="Q272" s="270"/>
      <c r="R272" s="330" t="s">
        <v>6</v>
      </c>
      <c r="S272" s="24">
        <f>SUM(S269:S271)</f>
        <v>34</v>
      </c>
      <c r="T272" s="25">
        <f t="shared" ref="T272:AB272" si="333">SUM(T269:T271)</f>
        <v>2</v>
      </c>
      <c r="U272" s="24">
        <f t="shared" si="333"/>
        <v>88</v>
      </c>
      <c r="V272" s="26">
        <f t="shared" si="333"/>
        <v>13</v>
      </c>
      <c r="W272" s="26">
        <f t="shared" si="333"/>
        <v>25</v>
      </c>
      <c r="X272" s="25">
        <f t="shared" si="333"/>
        <v>26</v>
      </c>
      <c r="Y272" s="24">
        <f t="shared" si="333"/>
        <v>53</v>
      </c>
      <c r="Z272" s="26">
        <f t="shared" si="333"/>
        <v>51</v>
      </c>
      <c r="AA272" s="25">
        <f t="shared" si="333"/>
        <v>202</v>
      </c>
      <c r="AB272" s="353">
        <f t="shared" si="333"/>
        <v>494</v>
      </c>
      <c r="AC272" s="361">
        <f>SUM((T268*T272)+(U268*U272)+(V268*V272)+(W268*W272)+(X268*X272)+(Y268*Y272)+(Z268*Z272)+(AA268*AA272))/(T272+U272+V272+W272+X272+Y272+Z272+AA272)</f>
        <v>2.973913043478261</v>
      </c>
      <c r="AD272" s="384">
        <f>SUM(AC272/4*100)</f>
        <v>74.34782608695653</v>
      </c>
      <c r="AE272" s="270"/>
      <c r="AF272" s="332" t="s">
        <v>6</v>
      </c>
      <c r="AG272" s="24">
        <f>SUM(AG269:AG271)</f>
        <v>19</v>
      </c>
      <c r="AH272" s="25">
        <f t="shared" ref="AH272:AP272" si="334">SUM(AH269:AH271)</f>
        <v>10</v>
      </c>
      <c r="AI272" s="24">
        <f t="shared" si="334"/>
        <v>34</v>
      </c>
      <c r="AJ272" s="26">
        <f t="shared" si="334"/>
        <v>42</v>
      </c>
      <c r="AK272" s="26">
        <f t="shared" si="334"/>
        <v>46</v>
      </c>
      <c r="AL272" s="25">
        <f t="shared" si="334"/>
        <v>47</v>
      </c>
      <c r="AM272" s="24">
        <f t="shared" si="334"/>
        <v>57</v>
      </c>
      <c r="AN272" s="26">
        <f t="shared" si="334"/>
        <v>59</v>
      </c>
      <c r="AO272" s="25">
        <f t="shared" si="334"/>
        <v>165</v>
      </c>
      <c r="AP272" s="353">
        <f t="shared" si="334"/>
        <v>479</v>
      </c>
      <c r="AQ272" s="361">
        <f>SUM((AH268*AH272)+(AI268*AI272)+(AJ268*AJ272)+(AK268*AK272)+(AL268*AL272)+(AM268*AM272)+(AN268*AN272)+(AO268*AO272))/(AH272+AI272+AJ272+AK272+AL272+AM272+AN272+AO272)</f>
        <v>2.9217391304347826</v>
      </c>
      <c r="AR272" s="384">
        <f>SUM(AQ272/4*100)</f>
        <v>73.043478260869563</v>
      </c>
      <c r="AT272" s="270"/>
      <c r="AU272" s="332" t="s">
        <v>6</v>
      </c>
      <c r="AV272" s="24">
        <f t="shared" ref="AV272:BE272" si="335">SUM(AV269:AV271)</f>
        <v>53</v>
      </c>
      <c r="AW272" s="25">
        <f t="shared" si="335"/>
        <v>12</v>
      </c>
      <c r="AX272" s="24">
        <f t="shared" si="335"/>
        <v>122</v>
      </c>
      <c r="AY272" s="26">
        <f t="shared" si="335"/>
        <v>55</v>
      </c>
      <c r="AZ272" s="26">
        <f t="shared" si="335"/>
        <v>71</v>
      </c>
      <c r="BA272" s="25">
        <f t="shared" si="335"/>
        <v>73</v>
      </c>
      <c r="BB272" s="24">
        <f t="shared" si="335"/>
        <v>110</v>
      </c>
      <c r="BC272" s="26">
        <f t="shared" si="335"/>
        <v>110</v>
      </c>
      <c r="BD272" s="25">
        <f t="shared" si="335"/>
        <v>367</v>
      </c>
      <c r="BE272" s="353">
        <f t="shared" si="335"/>
        <v>973</v>
      </c>
      <c r="BF272" s="361">
        <f>SUM((AW268*AW272)+(AX268*AX272)+(AY268*AY272)+(AZ268*AZ272)+(BA268*BA272)+(BB268*BB272)+(BC268*BC272)+(BD268*BD272))/(AW272+AX272+AY272+AZ272+BA272+BB272+BC272+BD272)</f>
        <v>2.9478260869565216</v>
      </c>
      <c r="BG272" s="384">
        <f>SUM(BF272/4*100)</f>
        <v>73.695652173913047</v>
      </c>
    </row>
    <row r="273" spans="2:59" ht="21.75" customHeight="1" x14ac:dyDescent="0.2">
      <c r="B273" s="117"/>
      <c r="C273" s="117"/>
      <c r="D273" s="186"/>
      <c r="E273" s="186"/>
      <c r="F273" s="186"/>
      <c r="G273" s="186"/>
      <c r="H273" s="186"/>
      <c r="I273" s="186"/>
      <c r="J273" s="186"/>
      <c r="K273" s="186"/>
      <c r="L273" s="186"/>
      <c r="M273" s="144"/>
      <c r="N273" s="144"/>
      <c r="O273" s="144"/>
      <c r="P273" s="144"/>
      <c r="Q273" s="270"/>
      <c r="R273" s="331"/>
      <c r="S273" s="277">
        <f>SUM(S272+T272)</f>
        <v>36</v>
      </c>
      <c r="T273" s="279"/>
      <c r="U273" s="277">
        <f>SUM(U272+V272+W272+X272)</f>
        <v>152</v>
      </c>
      <c r="V273" s="278"/>
      <c r="W273" s="278"/>
      <c r="X273" s="279"/>
      <c r="Y273" s="277">
        <f>SUM(Y272+Z272+AA272)</f>
        <v>306</v>
      </c>
      <c r="Z273" s="278"/>
      <c r="AA273" s="279"/>
      <c r="AB273" s="354"/>
      <c r="AC273" s="362"/>
      <c r="AD273" s="384"/>
      <c r="AE273" s="270"/>
      <c r="AF273" s="333"/>
      <c r="AG273" s="277">
        <f>SUM(AG272+AH272)</f>
        <v>29</v>
      </c>
      <c r="AH273" s="279"/>
      <c r="AI273" s="277">
        <f>SUM(AI272+AJ272+AK272+AL272)</f>
        <v>169</v>
      </c>
      <c r="AJ273" s="278"/>
      <c r="AK273" s="278"/>
      <c r="AL273" s="279"/>
      <c r="AM273" s="277">
        <f>SUM(AM272+AN272+AO272)</f>
        <v>281</v>
      </c>
      <c r="AN273" s="278"/>
      <c r="AO273" s="279"/>
      <c r="AP273" s="354"/>
      <c r="AQ273" s="362"/>
      <c r="AR273" s="384"/>
      <c r="AT273" s="270"/>
      <c r="AU273" s="333"/>
      <c r="AV273" s="277">
        <f>SUM(AV272+AW272)</f>
        <v>65</v>
      </c>
      <c r="AW273" s="279"/>
      <c r="AX273" s="277">
        <f>SUM(AX272+AY272+AZ272+BA272)</f>
        <v>321</v>
      </c>
      <c r="AY273" s="278"/>
      <c r="AZ273" s="278"/>
      <c r="BA273" s="279"/>
      <c r="BB273" s="277">
        <f>SUM(BB272+BC272+BD272)</f>
        <v>587</v>
      </c>
      <c r="BC273" s="278"/>
      <c r="BD273" s="279"/>
      <c r="BE273" s="354"/>
      <c r="BF273" s="362"/>
      <c r="BG273" s="384"/>
    </row>
    <row r="274" spans="2:59" ht="21.75" customHeight="1" x14ac:dyDescent="0.2">
      <c r="B274" s="117"/>
      <c r="C274" s="117"/>
      <c r="D274" s="186"/>
      <c r="E274" s="186"/>
      <c r="F274" s="186"/>
      <c r="G274" s="186"/>
      <c r="H274" s="186"/>
      <c r="I274" s="186"/>
      <c r="J274" s="186"/>
      <c r="K274" s="186"/>
      <c r="L274" s="186"/>
      <c r="M274" s="144"/>
      <c r="N274" s="144"/>
      <c r="O274" s="144"/>
      <c r="P274" s="144"/>
      <c r="Q274" s="270"/>
      <c r="R274" s="107" t="s">
        <v>7</v>
      </c>
      <c r="S274" s="48">
        <f>SUM(S272/((AB272)-(S272)))</f>
        <v>7.3913043478260873E-2</v>
      </c>
      <c r="T274" s="49">
        <f>SUM(T272/((AB272)-(S272)))</f>
        <v>4.3478260869565218E-3</v>
      </c>
      <c r="U274" s="48">
        <f>SUM(U272/((AB272)-(S272)))</f>
        <v>0.19130434782608696</v>
      </c>
      <c r="V274" s="38">
        <f>SUM(V272/((AB272)-(S272)))</f>
        <v>2.8260869565217391E-2</v>
      </c>
      <c r="W274" s="38">
        <f>SUM(W272/((AB272)-(S272)))</f>
        <v>5.434782608695652E-2</v>
      </c>
      <c r="X274" s="49">
        <f>SUM(X272/((AB272)-(S272)))</f>
        <v>5.6521739130434782E-2</v>
      </c>
      <c r="Y274" s="48">
        <f>SUM(Y272/((AB272)-(S272)))</f>
        <v>0.11521739130434783</v>
      </c>
      <c r="Z274" s="38">
        <f>SUM(Z272/((AB272)-(S272)))</f>
        <v>0.1108695652173913</v>
      </c>
      <c r="AA274" s="49">
        <f>SUM(AA272/((AB272)-(S272)))</f>
        <v>0.43913043478260871</v>
      </c>
      <c r="AB274" s="282">
        <f>SUM(T275+U275+Y275)</f>
        <v>1</v>
      </c>
      <c r="AC274" s="362" t="e">
        <f>SUM((#REF!*T274)+(#REF!*U274)+(#REF!*V274)+(#REF!*W274)+(#REF!*X274)+(#REF!*Y274)+(#REF!*Z274)+(#REF!*AA274))/(T274+U274+V274+W274+X274+Y274+Z274+AA274)</f>
        <v>#REF!</v>
      </c>
      <c r="AD274" s="384"/>
      <c r="AE274" s="270"/>
      <c r="AF274" s="61" t="s">
        <v>7</v>
      </c>
      <c r="AG274" s="48">
        <f>SUM(AG272/((AP272)-(AG272)))</f>
        <v>4.1304347826086954E-2</v>
      </c>
      <c r="AH274" s="49">
        <f>SUM(AH272/((AP272)-(AG272)))</f>
        <v>2.1739130434782608E-2</v>
      </c>
      <c r="AI274" s="48">
        <f>SUM(AI272/((AP272)-(AG272)))</f>
        <v>7.3913043478260873E-2</v>
      </c>
      <c r="AJ274" s="38">
        <f>SUM(AJ272/((AP272)-(AG272)))</f>
        <v>9.1304347826086957E-2</v>
      </c>
      <c r="AK274" s="38">
        <f>SUM(AK272/((AP272)-(AG272)))</f>
        <v>0.1</v>
      </c>
      <c r="AL274" s="49">
        <f>SUM(AL272/((AP272)-(AG272)))</f>
        <v>0.10217391304347827</v>
      </c>
      <c r="AM274" s="48">
        <f>SUM(AM272/((AP272)-(AG272)))</f>
        <v>0.12391304347826088</v>
      </c>
      <c r="AN274" s="38">
        <f>SUM(AN272/((AP272)-(AG272)))</f>
        <v>0.1282608695652174</v>
      </c>
      <c r="AO274" s="49">
        <f>SUM(AO272/((AP272)-(AG272)))</f>
        <v>0.35869565217391303</v>
      </c>
      <c r="AP274" s="282">
        <f>SUM(AH275+AI275+AM275)</f>
        <v>1</v>
      </c>
      <c r="AQ274" s="362" t="e">
        <f>SUM((#REF!*AH274)+(#REF!*AI274)+(#REF!*AJ274)+(#REF!*AK274)+(#REF!*AL274)+(#REF!*AM274)+(#REF!*AN274)+(#REF!*AO274))/(AH274+AI274+AJ274+AK274+AL274+AM274+AN274+AO274)</f>
        <v>#REF!</v>
      </c>
      <c r="AR274" s="384"/>
      <c r="AT274" s="270"/>
      <c r="AU274" s="61" t="s">
        <v>7</v>
      </c>
      <c r="AV274" s="48">
        <f>SUM(AV272/((BE272)-(AV272)))</f>
        <v>5.7608695652173914E-2</v>
      </c>
      <c r="AW274" s="49">
        <f>SUM(AW272/((BE272)-(AV272)))</f>
        <v>1.3043478260869565E-2</v>
      </c>
      <c r="AX274" s="48">
        <f>SUM(AX272/((BE272)-(AV272)))</f>
        <v>0.13260869565217392</v>
      </c>
      <c r="AY274" s="38">
        <f>SUM(AY272/((BE272)-(AV272)))</f>
        <v>5.9782608695652176E-2</v>
      </c>
      <c r="AZ274" s="38">
        <f>SUM(AZ272/((BE272)-(AV272)))</f>
        <v>7.7173913043478259E-2</v>
      </c>
      <c r="BA274" s="49">
        <f>SUM(BA272/((BE272)-(AV272)))</f>
        <v>7.9347826086956522E-2</v>
      </c>
      <c r="BB274" s="48">
        <f>SUM(BB272/((BE272)-(AV272)))</f>
        <v>0.11956521739130435</v>
      </c>
      <c r="BC274" s="38">
        <f>SUM(BC272/((BE272)-(AV272)))</f>
        <v>0.11956521739130435</v>
      </c>
      <c r="BD274" s="49">
        <f>SUM(BD272/((BE272)-(AV272)))</f>
        <v>0.39891304347826084</v>
      </c>
      <c r="BE274" s="282">
        <f>SUM(AW275+AX275+BB275)</f>
        <v>0.99999999999999989</v>
      </c>
      <c r="BF274" s="362" t="e">
        <f>SUM((#REF!*AW274)+(#REF!*AX274)+(#REF!*AY274)+(#REF!*AZ274)+(#REF!*BA274)+(#REF!*BB274)+(#REF!*BC274)+(#REF!*BD274))/(AW274+AX274+AY274+AZ274+BA274+BB274+BC274+BD274)</f>
        <v>#REF!</v>
      </c>
      <c r="BG274" s="384"/>
    </row>
    <row r="275" spans="2:59" ht="21.75" customHeight="1" thickBot="1" x14ac:dyDescent="0.25">
      <c r="B275" s="117"/>
      <c r="C275" s="117"/>
      <c r="D275" s="186"/>
      <c r="E275" s="186"/>
      <c r="F275" s="186"/>
      <c r="G275" s="186"/>
      <c r="H275" s="186"/>
      <c r="I275" s="186"/>
      <c r="J275" s="186"/>
      <c r="K275" s="186"/>
      <c r="L275" s="186"/>
      <c r="M275" s="144"/>
      <c r="N275" s="144"/>
      <c r="O275" s="144"/>
      <c r="P275" s="144"/>
      <c r="Q275" s="270"/>
      <c r="R275" s="124" t="s">
        <v>10</v>
      </c>
      <c r="S275" s="151">
        <f>SUM(S274)</f>
        <v>7.3913043478260873E-2</v>
      </c>
      <c r="T275" s="153">
        <f>SUM(T274)</f>
        <v>4.3478260869565218E-3</v>
      </c>
      <c r="U275" s="284">
        <f>SUM(U274:X274)</f>
        <v>0.33043478260869569</v>
      </c>
      <c r="V275" s="285"/>
      <c r="W275" s="285"/>
      <c r="X275" s="286"/>
      <c r="Y275" s="284">
        <f>SUM(Y274:AA274)</f>
        <v>0.66521739130434787</v>
      </c>
      <c r="Z275" s="285"/>
      <c r="AA275" s="286"/>
      <c r="AB275" s="283"/>
      <c r="AC275" s="363" t="e">
        <f>SUM((#REF!*T275)+(#REF!*U275)+(#REF!*V275)+(#REF!*W275)+(#REF!*X275)+(#REF!*Y275)+(#REF!*Z275)+(#REF!*AA275))/(T275+U275+V275+W275+X275+Y275+Z275+AA275)</f>
        <v>#REF!</v>
      </c>
      <c r="AD275" s="384"/>
      <c r="AE275" s="270"/>
      <c r="AF275" s="63" t="s">
        <v>10</v>
      </c>
      <c r="AG275" s="151">
        <f>SUM(AG274)</f>
        <v>4.1304347826086954E-2</v>
      </c>
      <c r="AH275" s="153">
        <f>SUM(AH274)</f>
        <v>2.1739130434782608E-2</v>
      </c>
      <c r="AI275" s="284">
        <f>SUM(AI274:AL274)</f>
        <v>0.36739130434782613</v>
      </c>
      <c r="AJ275" s="285"/>
      <c r="AK275" s="285"/>
      <c r="AL275" s="286"/>
      <c r="AM275" s="284">
        <f>SUM(AM274:AO274)</f>
        <v>0.61086956521739122</v>
      </c>
      <c r="AN275" s="285"/>
      <c r="AO275" s="286"/>
      <c r="AP275" s="283"/>
      <c r="AQ275" s="363" t="e">
        <f>SUM((#REF!*AH275)+(#REF!*AI275)+(#REF!*AJ275)+(#REF!*AK275)+(#REF!*AL275)+(#REF!*AM275)+(#REF!*AN275)+(#REF!*AO275))/(AH275+AI275+AJ275+AK275+AL275+AM275+AN275+AO275)</f>
        <v>#REF!</v>
      </c>
      <c r="AR275" s="384"/>
      <c r="AT275" s="270"/>
      <c r="AU275" s="63" t="s">
        <v>10</v>
      </c>
      <c r="AV275" s="151">
        <f>SUM(AV274)</f>
        <v>5.7608695652173914E-2</v>
      </c>
      <c r="AW275" s="153">
        <f>SUM(AW274)</f>
        <v>1.3043478260869565E-2</v>
      </c>
      <c r="AX275" s="284">
        <f>SUM(AX274:BA274)</f>
        <v>0.34891304347826085</v>
      </c>
      <c r="AY275" s="285"/>
      <c r="AZ275" s="285"/>
      <c r="BA275" s="286"/>
      <c r="BB275" s="284">
        <f>SUM(BB274:BD274)</f>
        <v>0.63804347826086949</v>
      </c>
      <c r="BC275" s="285"/>
      <c r="BD275" s="286"/>
      <c r="BE275" s="283"/>
      <c r="BF275" s="363" t="e">
        <f>SUM((#REF!*AW275)+(#REF!*AX275)+(#REF!*AY275)+(#REF!*AZ275)+(#REF!*BA275)+(#REF!*BB275)+(#REF!*BC275)+(#REF!*BD275))/(AW275+AX275+AY275+AZ275+BA275+BB275+BC275+BD275)</f>
        <v>#REF!</v>
      </c>
      <c r="BG275" s="384"/>
    </row>
    <row r="276" spans="2:59" ht="21.75" customHeight="1" x14ac:dyDescent="0.2">
      <c r="B276" s="117"/>
      <c r="C276" s="117"/>
      <c r="D276" s="186"/>
      <c r="E276" s="186"/>
      <c r="F276" s="186"/>
      <c r="G276" s="186"/>
      <c r="H276" s="186"/>
      <c r="I276" s="186"/>
      <c r="J276" s="186"/>
      <c r="K276" s="186"/>
      <c r="L276" s="186"/>
      <c r="M276" s="144"/>
      <c r="N276" s="144"/>
      <c r="O276" s="144"/>
      <c r="P276" s="144"/>
      <c r="Q276" s="270"/>
      <c r="R276" s="94" t="s">
        <v>14</v>
      </c>
      <c r="S276" s="20">
        <f t="shared" ref="S276:AA276" si="336">S77</f>
        <v>2</v>
      </c>
      <c r="T276" s="21">
        <f t="shared" si="336"/>
        <v>7</v>
      </c>
      <c r="U276" s="20">
        <f t="shared" si="336"/>
        <v>11</v>
      </c>
      <c r="V276" s="22">
        <f t="shared" si="336"/>
        <v>6</v>
      </c>
      <c r="W276" s="22">
        <f t="shared" si="336"/>
        <v>11</v>
      </c>
      <c r="X276" s="21">
        <f t="shared" si="336"/>
        <v>3</v>
      </c>
      <c r="Y276" s="20">
        <f t="shared" si="336"/>
        <v>10</v>
      </c>
      <c r="Z276" s="22">
        <f t="shared" si="336"/>
        <v>11</v>
      </c>
      <c r="AA276" s="21">
        <f t="shared" si="336"/>
        <v>124</v>
      </c>
      <c r="AB276" s="23">
        <f>SUM(S276:AA276)</f>
        <v>185</v>
      </c>
      <c r="AC276" s="41">
        <f>SUM((T268*T276)+(U268*U276)+(V268*V276)+(W268*W276)+(X268*X276)+(Y268*Y276)+(Z268*Z276)+(AA268*AA276))/(T276+U276+V276+W276+X276+Y276+Z276+AA276)</f>
        <v>3.3551912568306013</v>
      </c>
      <c r="AD276" s="66">
        <f>SUM(AC276/4*100)</f>
        <v>83.879781420765028</v>
      </c>
      <c r="AE276" s="270"/>
      <c r="AF276" s="76" t="s">
        <v>14</v>
      </c>
      <c r="AG276" s="20">
        <f t="shared" ref="AG276:AO276" si="337">AG77</f>
        <v>2</v>
      </c>
      <c r="AH276" s="21">
        <f t="shared" si="337"/>
        <v>0</v>
      </c>
      <c r="AI276" s="20">
        <f t="shared" si="337"/>
        <v>0</v>
      </c>
      <c r="AJ276" s="22">
        <f t="shared" si="337"/>
        <v>1</v>
      </c>
      <c r="AK276" s="22">
        <f t="shared" si="337"/>
        <v>3</v>
      </c>
      <c r="AL276" s="21">
        <f t="shared" si="337"/>
        <v>15</v>
      </c>
      <c r="AM276" s="20">
        <f t="shared" si="337"/>
        <v>15</v>
      </c>
      <c r="AN276" s="22">
        <f t="shared" si="337"/>
        <v>32</v>
      </c>
      <c r="AO276" s="21">
        <f t="shared" si="337"/>
        <v>64</v>
      </c>
      <c r="AP276" s="23">
        <f>SUM(AG276:AO276)</f>
        <v>132</v>
      </c>
      <c r="AQ276" s="41">
        <f>SUM((AH268*AH276)+(AI268*AI276)+(AJ268*AJ276)+(AK268*AK276)+(AL268*AL276)+(AM268*AM276)+(AN268*AN276)+(AO268*AO276))/(AH276+AI276+AJ276+AK276+AL276+AM276+AN276+AO276)</f>
        <v>3.523076923076923</v>
      </c>
      <c r="AR276" s="66">
        <f>SUM(AQ276/4*100)</f>
        <v>88.07692307692308</v>
      </c>
      <c r="AT276" s="270"/>
      <c r="AU276" s="76" t="s">
        <v>14</v>
      </c>
      <c r="AV276" s="20">
        <f t="shared" ref="AV276:BD278" si="338">SUM(S276+AG276)</f>
        <v>4</v>
      </c>
      <c r="AW276" s="21">
        <f t="shared" si="338"/>
        <v>7</v>
      </c>
      <c r="AX276" s="20">
        <f t="shared" si="338"/>
        <v>11</v>
      </c>
      <c r="AY276" s="22">
        <f t="shared" si="338"/>
        <v>7</v>
      </c>
      <c r="AZ276" s="22">
        <f t="shared" si="338"/>
        <v>14</v>
      </c>
      <c r="BA276" s="21">
        <f t="shared" si="338"/>
        <v>18</v>
      </c>
      <c r="BB276" s="20">
        <f t="shared" si="338"/>
        <v>25</v>
      </c>
      <c r="BC276" s="22">
        <f t="shared" si="338"/>
        <v>43</v>
      </c>
      <c r="BD276" s="21">
        <f t="shared" si="338"/>
        <v>188</v>
      </c>
      <c r="BE276" s="23">
        <f>SUM(AV276:BD276)</f>
        <v>317</v>
      </c>
      <c r="BF276" s="41">
        <f>SUM((AW268*AW276)+(AX268*AX276)+(AY268*AY276)+(AZ268*AZ276)+(BA268*BA276)+(BB268*BB276)+(BC268*BC276)+(BD268*BD276))/(AW276+AX276+AY276+AZ276+BA276+BB276+BC276+BD276)</f>
        <v>3.4249201277955272</v>
      </c>
      <c r="BG276" s="66">
        <f t="shared" si="330"/>
        <v>85.623003194888184</v>
      </c>
    </row>
    <row r="277" spans="2:59" ht="21.75" customHeight="1" x14ac:dyDescent="0.2">
      <c r="B277" s="117"/>
      <c r="C277" s="117"/>
      <c r="D277" s="186"/>
      <c r="E277" s="186"/>
      <c r="F277" s="186"/>
      <c r="G277" s="186"/>
      <c r="H277" s="186"/>
      <c r="I277" s="186"/>
      <c r="J277" s="186"/>
      <c r="K277" s="186"/>
      <c r="L277" s="186"/>
      <c r="M277" s="144"/>
      <c r="N277" s="144"/>
      <c r="O277" s="144"/>
      <c r="P277" s="144"/>
      <c r="Q277" s="270"/>
      <c r="R277" s="107" t="s">
        <v>15</v>
      </c>
      <c r="S277" s="24">
        <f t="shared" ref="S277:AA277" si="339">S99</f>
        <v>5</v>
      </c>
      <c r="T277" s="25">
        <f t="shared" si="339"/>
        <v>8</v>
      </c>
      <c r="U277" s="24">
        <f t="shared" si="339"/>
        <v>30</v>
      </c>
      <c r="V277" s="26">
        <f t="shared" si="339"/>
        <v>14</v>
      </c>
      <c r="W277" s="26">
        <f t="shared" si="339"/>
        <v>10</v>
      </c>
      <c r="X277" s="25">
        <f t="shared" si="339"/>
        <v>7</v>
      </c>
      <c r="Y277" s="24">
        <f t="shared" si="339"/>
        <v>15</v>
      </c>
      <c r="Z277" s="26">
        <f t="shared" si="339"/>
        <v>32</v>
      </c>
      <c r="AA277" s="25">
        <f t="shared" si="339"/>
        <v>57</v>
      </c>
      <c r="AB277" s="27">
        <f>SUM(S277:AA277)</f>
        <v>178</v>
      </c>
      <c r="AC277" s="42">
        <f>SUM((T268*T277)+(U268*U277)+(V268*V277)+(W268*W277)+(X268*X277)+(Y268*Y277)+(Z268*Z277)+(AA268*AA277))/(T277+U277+V277+W277+X277+Y277+Z277+AA277)</f>
        <v>2.7369942196531793</v>
      </c>
      <c r="AD277" s="67">
        <f>SUM(AC277/4*100)</f>
        <v>68.424855491329481</v>
      </c>
      <c r="AE277" s="270"/>
      <c r="AF277" s="61" t="s">
        <v>15</v>
      </c>
      <c r="AG277" s="24">
        <f t="shared" ref="AG277:AO277" si="340">AG99</f>
        <v>7</v>
      </c>
      <c r="AH277" s="25">
        <f t="shared" si="340"/>
        <v>1</v>
      </c>
      <c r="AI277" s="24">
        <f t="shared" si="340"/>
        <v>2</v>
      </c>
      <c r="AJ277" s="26">
        <f t="shared" si="340"/>
        <v>1</v>
      </c>
      <c r="AK277" s="26">
        <f t="shared" si="340"/>
        <v>4</v>
      </c>
      <c r="AL277" s="25">
        <f t="shared" si="340"/>
        <v>6</v>
      </c>
      <c r="AM277" s="24">
        <f t="shared" si="340"/>
        <v>18</v>
      </c>
      <c r="AN277" s="26">
        <f t="shared" si="340"/>
        <v>31</v>
      </c>
      <c r="AO277" s="25">
        <f t="shared" si="340"/>
        <v>103</v>
      </c>
      <c r="AP277" s="27">
        <f>SUM(AG277:AO277)</f>
        <v>173</v>
      </c>
      <c r="AQ277" s="42">
        <f>SUM((AH268*AH277)+(AI268*AI277)+(AJ268*AJ277)+(AK268*AK277)+(AL268*AL277)+(AM268*AM277)+(AN268*AN277)+(AO268*AO277))/(AH277+AI277+AJ277+AK277+AL277+AM277+AN277+AO277)</f>
        <v>3.6204819277108435</v>
      </c>
      <c r="AR277" s="67">
        <f>SUM(AQ277/4*100)</f>
        <v>90.51204819277109</v>
      </c>
      <c r="AT277" s="270"/>
      <c r="AU277" s="61" t="s">
        <v>15</v>
      </c>
      <c r="AV277" s="24">
        <f t="shared" si="338"/>
        <v>12</v>
      </c>
      <c r="AW277" s="25">
        <f t="shared" si="338"/>
        <v>9</v>
      </c>
      <c r="AX277" s="24">
        <f t="shared" si="338"/>
        <v>32</v>
      </c>
      <c r="AY277" s="26">
        <f t="shared" si="338"/>
        <v>15</v>
      </c>
      <c r="AZ277" s="26">
        <f t="shared" si="338"/>
        <v>14</v>
      </c>
      <c r="BA277" s="25">
        <f t="shared" si="338"/>
        <v>13</v>
      </c>
      <c r="BB277" s="24">
        <f t="shared" si="338"/>
        <v>33</v>
      </c>
      <c r="BC277" s="26">
        <f t="shared" si="338"/>
        <v>63</v>
      </c>
      <c r="BD277" s="25">
        <f t="shared" si="338"/>
        <v>160</v>
      </c>
      <c r="BE277" s="27">
        <f>SUM(AV277:BD277)</f>
        <v>351</v>
      </c>
      <c r="BF277" s="42">
        <f>SUM((AW268*AW277)+(AX268*AX277)+(AY268*AY277)+(AZ268*AZ277)+(BA268*BA277)+(BB268*BB277)+(BC268*BC277)+(BD268*BD277))/(AW277+AX277+AY277+AZ277+BA277+BB277+BC277+BD277)</f>
        <v>3.1696165191740411</v>
      </c>
      <c r="BG277" s="67">
        <f t="shared" si="330"/>
        <v>79.240412979351021</v>
      </c>
    </row>
    <row r="278" spans="2:59" ht="21.75" customHeight="1" x14ac:dyDescent="0.2">
      <c r="B278" s="117"/>
      <c r="C278" s="117"/>
      <c r="D278" s="186"/>
      <c r="E278" s="186"/>
      <c r="F278" s="186"/>
      <c r="G278" s="186"/>
      <c r="H278" s="186"/>
      <c r="I278" s="186"/>
      <c r="J278" s="186"/>
      <c r="K278" s="186"/>
      <c r="L278" s="186"/>
      <c r="M278" s="144"/>
      <c r="N278" s="144"/>
      <c r="O278" s="144"/>
      <c r="P278" s="144"/>
      <c r="Q278" s="270"/>
      <c r="R278" s="107" t="s">
        <v>1</v>
      </c>
      <c r="S278" s="18">
        <f t="shared" ref="S278:AA278" si="341">S121</f>
        <v>5</v>
      </c>
      <c r="T278" s="19">
        <f t="shared" si="341"/>
        <v>1</v>
      </c>
      <c r="U278" s="18">
        <f t="shared" si="341"/>
        <v>0</v>
      </c>
      <c r="V278" s="37">
        <f t="shared" si="341"/>
        <v>5</v>
      </c>
      <c r="W278" s="37">
        <f t="shared" si="341"/>
        <v>2</v>
      </c>
      <c r="X278" s="19">
        <f t="shared" si="341"/>
        <v>22</v>
      </c>
      <c r="Y278" s="18">
        <f t="shared" si="341"/>
        <v>32</v>
      </c>
      <c r="Z278" s="37">
        <f t="shared" si="341"/>
        <v>51</v>
      </c>
      <c r="AA278" s="19">
        <f t="shared" si="341"/>
        <v>119</v>
      </c>
      <c r="AB278" s="45">
        <f>SUM(S278:AA278)</f>
        <v>237</v>
      </c>
      <c r="AC278" s="42">
        <f>SUM((T268*T278)+(U268*U278)+(V268*V278)+(W268*W278)+(X268*X278)+(Y268*Y278)+(Z268*Z278)+(AA268*AA278))/(T278+U278+V278+W278+X278+Y278+Z278+AA278)</f>
        <v>3.521551724137931</v>
      </c>
      <c r="AD278" s="67">
        <f>SUM(AC278/4*100)</f>
        <v>88.03879310344827</v>
      </c>
      <c r="AE278" s="270"/>
      <c r="AF278" s="61" t="s">
        <v>1</v>
      </c>
      <c r="AG278" s="18">
        <f t="shared" ref="AG278:AO278" si="342">AG121</f>
        <v>1</v>
      </c>
      <c r="AH278" s="19">
        <f t="shared" si="342"/>
        <v>0</v>
      </c>
      <c r="AI278" s="18">
        <f t="shared" si="342"/>
        <v>0</v>
      </c>
      <c r="AJ278" s="37">
        <f t="shared" si="342"/>
        <v>7</v>
      </c>
      <c r="AK278" s="37">
        <f t="shared" si="342"/>
        <v>9</v>
      </c>
      <c r="AL278" s="19">
        <f t="shared" si="342"/>
        <v>10</v>
      </c>
      <c r="AM278" s="18">
        <f t="shared" si="342"/>
        <v>14</v>
      </c>
      <c r="AN278" s="37">
        <f t="shared" si="342"/>
        <v>11</v>
      </c>
      <c r="AO278" s="19">
        <f t="shared" si="342"/>
        <v>180</v>
      </c>
      <c r="AP278" s="45">
        <f>SUM(AG278:AO278)</f>
        <v>232</v>
      </c>
      <c r="AQ278" s="42">
        <f>SUM((AH268*AH278)+(AI268*AI278)+(AJ268*AJ278)+(AK268*AK278)+(AL268*AL278)+(AM268*AM278)+(AN268*AN278)+(AO268*AO278))/(AH278+AI278+AJ278+AK278+AL278+AM278+AN278+AO278)</f>
        <v>3.6969696969696968</v>
      </c>
      <c r="AR278" s="67">
        <f>SUM(AQ278/4*100)</f>
        <v>92.424242424242422</v>
      </c>
      <c r="AT278" s="270"/>
      <c r="AU278" s="61" t="s">
        <v>1</v>
      </c>
      <c r="AV278" s="18">
        <f t="shared" si="338"/>
        <v>6</v>
      </c>
      <c r="AW278" s="19">
        <f t="shared" si="338"/>
        <v>1</v>
      </c>
      <c r="AX278" s="18">
        <f t="shared" si="338"/>
        <v>0</v>
      </c>
      <c r="AY278" s="37">
        <f t="shared" si="338"/>
        <v>12</v>
      </c>
      <c r="AZ278" s="37">
        <f t="shared" si="338"/>
        <v>11</v>
      </c>
      <c r="BA278" s="19">
        <f t="shared" si="338"/>
        <v>32</v>
      </c>
      <c r="BB278" s="18">
        <f t="shared" si="338"/>
        <v>46</v>
      </c>
      <c r="BC278" s="37">
        <f t="shared" si="338"/>
        <v>62</v>
      </c>
      <c r="BD278" s="19">
        <f t="shared" si="338"/>
        <v>299</v>
      </c>
      <c r="BE278" s="45">
        <f>SUM(AV278:BD278)</f>
        <v>469</v>
      </c>
      <c r="BF278" s="42">
        <f>SUM((AW268*AW278)+(AX268*AX278)+(AY268*AY278)+(AZ268*AZ278)+(BA268*BA278)+(BB268*BB278)+(BC268*BC278)+(BD268*BD278))/(AW278+AX278+AY278+AZ278+BA278+BB278+BC278+BD278)</f>
        <v>3.609071274298056</v>
      </c>
      <c r="BG278" s="67">
        <f t="shared" si="330"/>
        <v>90.2267818574514</v>
      </c>
    </row>
    <row r="279" spans="2:59" ht="21.75" customHeight="1" x14ac:dyDescent="0.2">
      <c r="B279" s="117"/>
      <c r="C279" s="117"/>
      <c r="D279" s="186"/>
      <c r="E279" s="186"/>
      <c r="F279" s="186"/>
      <c r="G279" s="186"/>
      <c r="H279" s="186"/>
      <c r="I279" s="186"/>
      <c r="J279" s="186"/>
      <c r="K279" s="186"/>
      <c r="L279" s="186"/>
      <c r="M279" s="144"/>
      <c r="N279" s="144"/>
      <c r="O279" s="144"/>
      <c r="P279" s="144"/>
      <c r="Q279" s="270"/>
      <c r="R279" s="403" t="s">
        <v>6</v>
      </c>
      <c r="S279" s="24">
        <f>SUM(S276:S278)</f>
        <v>12</v>
      </c>
      <c r="T279" s="25">
        <f t="shared" ref="T279:AB279" si="343">SUM(T276:T278)</f>
        <v>16</v>
      </c>
      <c r="U279" s="24">
        <f t="shared" si="343"/>
        <v>41</v>
      </c>
      <c r="V279" s="26">
        <f t="shared" si="343"/>
        <v>25</v>
      </c>
      <c r="W279" s="26">
        <f t="shared" si="343"/>
        <v>23</v>
      </c>
      <c r="X279" s="25">
        <f t="shared" si="343"/>
        <v>32</v>
      </c>
      <c r="Y279" s="24">
        <f t="shared" si="343"/>
        <v>57</v>
      </c>
      <c r="Z279" s="26">
        <f t="shared" si="343"/>
        <v>94</v>
      </c>
      <c r="AA279" s="25">
        <f t="shared" si="343"/>
        <v>300</v>
      </c>
      <c r="AB279" s="357">
        <f t="shared" si="343"/>
        <v>600</v>
      </c>
      <c r="AC279" s="287">
        <f>SUM((T268*T279)+(U268*U279)+(V268*V279)+(W268*W279)+(X268*X279)+(Y268*Y279)+(Z268*Z279)+(AA268*AA279))/(T279+U279+V279+W279+X279+Y279+Z279+AA279)</f>
        <v>3.2389455782312924</v>
      </c>
      <c r="AD279" s="385">
        <f>SUM(AC279/4*100)</f>
        <v>80.973639455782305</v>
      </c>
      <c r="AE279" s="270"/>
      <c r="AF279" s="366" t="s">
        <v>6</v>
      </c>
      <c r="AG279" s="24">
        <f>SUM(AG276:AG278)</f>
        <v>10</v>
      </c>
      <c r="AH279" s="25">
        <f t="shared" ref="AH279:AP279" si="344">SUM(AH276:AH278)</f>
        <v>1</v>
      </c>
      <c r="AI279" s="24">
        <f t="shared" si="344"/>
        <v>2</v>
      </c>
      <c r="AJ279" s="26">
        <f t="shared" si="344"/>
        <v>9</v>
      </c>
      <c r="AK279" s="26">
        <f t="shared" si="344"/>
        <v>16</v>
      </c>
      <c r="AL279" s="25">
        <f t="shared" si="344"/>
        <v>31</v>
      </c>
      <c r="AM279" s="24">
        <f t="shared" si="344"/>
        <v>47</v>
      </c>
      <c r="AN279" s="26">
        <f t="shared" si="344"/>
        <v>74</v>
      </c>
      <c r="AO279" s="25">
        <f t="shared" si="344"/>
        <v>347</v>
      </c>
      <c r="AP279" s="357">
        <f t="shared" si="344"/>
        <v>537</v>
      </c>
      <c r="AQ279" s="287">
        <f>SUM((AH268*AH279)+(AI268*AI279)+(AJ268*AJ279)+(AK268*AK279)+(AL268*AL279)+(AM268*AM279)+(AN268*AN279)+(AO268*AO279))/(AH279+AI279+AJ279+AK279+AL279+AM279+AN279+AO279)</f>
        <v>3.6299810246679316</v>
      </c>
      <c r="AR279" s="385">
        <f>SUM(AQ279/4*100)</f>
        <v>90.749525616698293</v>
      </c>
      <c r="AT279" s="270"/>
      <c r="AU279" s="366" t="s">
        <v>6</v>
      </c>
      <c r="AV279" s="24">
        <f t="shared" ref="AV279:BE279" si="345">SUM(AV276:AV278)</f>
        <v>22</v>
      </c>
      <c r="AW279" s="25">
        <f t="shared" si="345"/>
        <v>17</v>
      </c>
      <c r="AX279" s="24">
        <f t="shared" si="345"/>
        <v>43</v>
      </c>
      <c r="AY279" s="26">
        <f t="shared" si="345"/>
        <v>34</v>
      </c>
      <c r="AZ279" s="26">
        <f t="shared" si="345"/>
        <v>39</v>
      </c>
      <c r="BA279" s="25">
        <f t="shared" si="345"/>
        <v>63</v>
      </c>
      <c r="BB279" s="24">
        <f t="shared" si="345"/>
        <v>104</v>
      </c>
      <c r="BC279" s="26">
        <f t="shared" si="345"/>
        <v>168</v>
      </c>
      <c r="BD279" s="25">
        <f t="shared" si="345"/>
        <v>647</v>
      </c>
      <c r="BE279" s="357">
        <f t="shared" si="345"/>
        <v>1137</v>
      </c>
      <c r="BF279" s="287">
        <f>SUM((AW268*AW279)+(AX268*AX279)+(AY268*AY279)+(AZ268*AZ279)+(BA268*BA279)+(BB268*BB279)+(BC268*BC279)+(BD268*BD279))/(AW279+AX279+AY279+AZ279+BA279+BB279+BC279+BD279)</f>
        <v>3.4237668161434978</v>
      </c>
      <c r="BG279" s="385">
        <f>SUM(BF279/4*100)</f>
        <v>85.594170403587441</v>
      </c>
    </row>
    <row r="280" spans="2:59" ht="21.75" customHeight="1" x14ac:dyDescent="0.2">
      <c r="B280" s="117"/>
      <c r="C280" s="117"/>
      <c r="D280" s="186"/>
      <c r="E280" s="186"/>
      <c r="F280" s="186"/>
      <c r="G280" s="186"/>
      <c r="H280" s="186"/>
      <c r="I280" s="186"/>
      <c r="J280" s="186"/>
      <c r="K280" s="186"/>
      <c r="L280" s="186"/>
      <c r="M280" s="144"/>
      <c r="N280" s="144"/>
      <c r="O280" s="144"/>
      <c r="P280" s="144"/>
      <c r="Q280" s="270"/>
      <c r="R280" s="404"/>
      <c r="S280" s="277">
        <f>SUM(S279+T279)</f>
        <v>28</v>
      </c>
      <c r="T280" s="279"/>
      <c r="U280" s="277">
        <f>SUM(U279+V279+W279+X279)</f>
        <v>121</v>
      </c>
      <c r="V280" s="278"/>
      <c r="W280" s="278"/>
      <c r="X280" s="279"/>
      <c r="Y280" s="277">
        <f>SUM(Y279+Z279+AA279)</f>
        <v>451</v>
      </c>
      <c r="Z280" s="278"/>
      <c r="AA280" s="279"/>
      <c r="AB280" s="358"/>
      <c r="AC280" s="287"/>
      <c r="AD280" s="385"/>
      <c r="AE280" s="270"/>
      <c r="AF280" s="367"/>
      <c r="AG280" s="277">
        <f>SUM(AG279+AH279)</f>
        <v>11</v>
      </c>
      <c r="AH280" s="279"/>
      <c r="AI280" s="277">
        <f>SUM(AI279+AJ279+AK279+AL279)</f>
        <v>58</v>
      </c>
      <c r="AJ280" s="278"/>
      <c r="AK280" s="278"/>
      <c r="AL280" s="279"/>
      <c r="AM280" s="277">
        <f>SUM(AM279+AN279+AO279)</f>
        <v>468</v>
      </c>
      <c r="AN280" s="278"/>
      <c r="AO280" s="279"/>
      <c r="AP280" s="358"/>
      <c r="AQ280" s="287"/>
      <c r="AR280" s="385"/>
      <c r="AT280" s="270"/>
      <c r="AU280" s="367"/>
      <c r="AV280" s="277">
        <f>SUM(AV279+AW279)</f>
        <v>39</v>
      </c>
      <c r="AW280" s="279"/>
      <c r="AX280" s="277">
        <f>SUM(AX279+AY279+AZ279+BA279)</f>
        <v>179</v>
      </c>
      <c r="AY280" s="278"/>
      <c r="AZ280" s="278"/>
      <c r="BA280" s="279"/>
      <c r="BB280" s="277">
        <f>SUM(BB279+BC279+BD279)</f>
        <v>919</v>
      </c>
      <c r="BC280" s="278"/>
      <c r="BD280" s="279"/>
      <c r="BE280" s="358"/>
      <c r="BF280" s="287"/>
      <c r="BG280" s="385"/>
    </row>
    <row r="281" spans="2:59" ht="21.75" customHeight="1" x14ac:dyDescent="0.2">
      <c r="B281" s="117"/>
      <c r="C281" s="117"/>
      <c r="D281" s="186"/>
      <c r="E281" s="186"/>
      <c r="F281" s="186"/>
      <c r="G281" s="186"/>
      <c r="H281" s="186"/>
      <c r="I281" s="186"/>
      <c r="J281" s="186"/>
      <c r="K281" s="186"/>
      <c r="L281" s="186"/>
      <c r="M281" s="144"/>
      <c r="N281" s="144"/>
      <c r="O281" s="144"/>
      <c r="P281" s="144"/>
      <c r="Q281" s="270"/>
      <c r="R281" s="107" t="s">
        <v>7</v>
      </c>
      <c r="S281" s="48">
        <f>SUM(S279/((AB279)-(S279)))</f>
        <v>2.0408163265306121E-2</v>
      </c>
      <c r="T281" s="49">
        <f>SUM(T279/((AB279)-(S279)))</f>
        <v>2.7210884353741496E-2</v>
      </c>
      <c r="U281" s="48">
        <f>SUM(U279/((AB279)-(S279)))</f>
        <v>6.9727891156462579E-2</v>
      </c>
      <c r="V281" s="38">
        <f>SUM(V279/((AB279)-(S279)))</f>
        <v>4.2517006802721087E-2</v>
      </c>
      <c r="W281" s="38">
        <f>SUM(W279/((AB279)-(S279)))</f>
        <v>3.9115646258503403E-2</v>
      </c>
      <c r="X281" s="49">
        <f>SUM(X279/((AB279)-(S279)))</f>
        <v>5.4421768707482991E-2</v>
      </c>
      <c r="Y281" s="48">
        <f>SUM(Y279/((AB279)-(S279)))</f>
        <v>9.6938775510204078E-2</v>
      </c>
      <c r="Z281" s="38">
        <f>SUM(Z279/((AB279)-(S279)))</f>
        <v>0.1598639455782313</v>
      </c>
      <c r="AA281" s="49">
        <f>SUM(AA279/((AB279)-(S279)))</f>
        <v>0.51020408163265307</v>
      </c>
      <c r="AB281" s="282">
        <f>SUM(T282+U282+Y282)</f>
        <v>1</v>
      </c>
      <c r="AC281" s="287" t="e">
        <f>SUM((#REF!*T281)+(#REF!*U281)+(#REF!*V281)+(#REF!*W281)+(#REF!*X281)+(#REF!*Y281)+(#REF!*Z281)+(#REF!*AA281))/(T281+U281+V281+W281+X281+Y281+Z281+AA281)</f>
        <v>#REF!</v>
      </c>
      <c r="AD281" s="385"/>
      <c r="AE281" s="270"/>
      <c r="AF281" s="61" t="s">
        <v>7</v>
      </c>
      <c r="AG281" s="48">
        <f>SUM(AG279/((AP279)-(AG279)))</f>
        <v>1.8975332068311195E-2</v>
      </c>
      <c r="AH281" s="49">
        <f>SUM(AH279/((AP279)-(AG279)))</f>
        <v>1.8975332068311196E-3</v>
      </c>
      <c r="AI281" s="48">
        <f>SUM(AI279/((AP279)-(AG279)))</f>
        <v>3.7950664136622392E-3</v>
      </c>
      <c r="AJ281" s="38">
        <f>SUM(AJ279/((AP279)-(AG279)))</f>
        <v>1.7077798861480076E-2</v>
      </c>
      <c r="AK281" s="38">
        <f>SUM(AK279/((AP279)-(AG279)))</f>
        <v>3.0360531309297913E-2</v>
      </c>
      <c r="AL281" s="49">
        <f>SUM(AL279/((AP279)-(AG279)))</f>
        <v>5.8823529411764705E-2</v>
      </c>
      <c r="AM281" s="48">
        <f>SUM(AM279/((AP279)-(AG279)))</f>
        <v>8.9184060721062622E-2</v>
      </c>
      <c r="AN281" s="38">
        <f>SUM(AN279/((AP279)-(AG279)))</f>
        <v>0.14041745730550284</v>
      </c>
      <c r="AO281" s="49">
        <f>SUM(AO279/((AP279)-(AG279)))</f>
        <v>0.65844402277039848</v>
      </c>
      <c r="AP281" s="282">
        <f>SUM(AH282+AI282+AM282)</f>
        <v>1</v>
      </c>
      <c r="AQ281" s="287" t="e">
        <f>SUM((#REF!*AH281)+(#REF!*AI281)+(#REF!*AJ281)+(#REF!*AK281)+(#REF!*AL281)+(#REF!*AM281)+(#REF!*AN281)+(#REF!*AO281))/(AH281+AI281+AJ281+AK281+AL281+AM281+AN281+AO281)</f>
        <v>#REF!</v>
      </c>
      <c r="AR281" s="385"/>
      <c r="AT281" s="270"/>
      <c r="AU281" s="61" t="s">
        <v>7</v>
      </c>
      <c r="AV281" s="48">
        <f>SUM(AV279/((BE279)-(AV279)))</f>
        <v>1.9730941704035873E-2</v>
      </c>
      <c r="AW281" s="49">
        <f>SUM(AW279/((BE279)-(AV279)))</f>
        <v>1.5246636771300448E-2</v>
      </c>
      <c r="AX281" s="48">
        <f>SUM(AX279/((BE279)-(AV279)))</f>
        <v>3.8565022421524667E-2</v>
      </c>
      <c r="AY281" s="38">
        <f>SUM(AY279/((BE279)-(AV279)))</f>
        <v>3.0493273542600896E-2</v>
      </c>
      <c r="AZ281" s="38">
        <f>SUM(AZ279/((BE279)-(AV279)))</f>
        <v>3.4977578475336321E-2</v>
      </c>
      <c r="BA281" s="49">
        <f>SUM(BA279/((BE279)-(AV279)))</f>
        <v>5.6502242152466367E-2</v>
      </c>
      <c r="BB281" s="48">
        <f>SUM(BB279/((BE279)-(AV279)))</f>
        <v>9.3273542600896861E-2</v>
      </c>
      <c r="BC281" s="38">
        <f>SUM(BC279/((BE279)-(AV279)))</f>
        <v>0.15067264573991032</v>
      </c>
      <c r="BD281" s="49">
        <f>SUM(BD279/((BE279)-(AV279)))</f>
        <v>0.58026905829596409</v>
      </c>
      <c r="BE281" s="282">
        <f>SUM(AW282+AX282+BB282)</f>
        <v>1</v>
      </c>
      <c r="BF281" s="287" t="e">
        <f>SUM((#REF!*AW281)+(#REF!*AX281)+(#REF!*AY281)+(#REF!*AZ281)+(#REF!*BA281)+(#REF!*BB281)+(#REF!*BC281)+(#REF!*BD281))/(AW281+AX281+AY281+AZ281+BA281+BB281+BC281+BD281)</f>
        <v>#REF!</v>
      </c>
      <c r="BG281" s="385"/>
    </row>
    <row r="282" spans="2:59" ht="21.75" customHeight="1" thickBot="1" x14ac:dyDescent="0.25">
      <c r="B282" s="117"/>
      <c r="C282" s="117"/>
      <c r="D282" s="186"/>
      <c r="E282" s="186"/>
      <c r="F282" s="186"/>
      <c r="G282" s="186"/>
      <c r="H282" s="186"/>
      <c r="I282" s="186"/>
      <c r="J282" s="186"/>
      <c r="K282" s="186"/>
      <c r="L282" s="186"/>
      <c r="M282" s="144"/>
      <c r="N282" s="144"/>
      <c r="O282" s="144"/>
      <c r="P282" s="144"/>
      <c r="Q282" s="270"/>
      <c r="R282" s="124" t="s">
        <v>10</v>
      </c>
      <c r="S282" s="151">
        <f>SUM(S281)</f>
        <v>2.0408163265306121E-2</v>
      </c>
      <c r="T282" s="153">
        <f>SUM(T281)</f>
        <v>2.7210884353741496E-2</v>
      </c>
      <c r="U282" s="284">
        <f>SUM(U281:X281)</f>
        <v>0.20578231292517007</v>
      </c>
      <c r="V282" s="285"/>
      <c r="W282" s="285"/>
      <c r="X282" s="286"/>
      <c r="Y282" s="284">
        <f>SUM(Y281:AA281)</f>
        <v>0.76700680272108845</v>
      </c>
      <c r="Z282" s="285"/>
      <c r="AA282" s="286"/>
      <c r="AB282" s="283"/>
      <c r="AC282" s="288" t="e">
        <f>SUM((#REF!*T282)+(#REF!*U282)+(#REF!*V282)+(#REF!*W282)+(#REF!*X282)+(#REF!*Y282)+(#REF!*Z282)+(#REF!*AA282))/(T282+U282+V282+W282+X282+Y282+Z282+AA282)</f>
        <v>#REF!</v>
      </c>
      <c r="AD282" s="386"/>
      <c r="AE282" s="270"/>
      <c r="AF282" s="63" t="s">
        <v>10</v>
      </c>
      <c r="AG282" s="151">
        <f>SUM(AG281)</f>
        <v>1.8975332068311195E-2</v>
      </c>
      <c r="AH282" s="153">
        <f>SUM(AH281)</f>
        <v>1.8975332068311196E-3</v>
      </c>
      <c r="AI282" s="284">
        <f>SUM(AI281:AL281)</f>
        <v>0.11005692599620494</v>
      </c>
      <c r="AJ282" s="285"/>
      <c r="AK282" s="285"/>
      <c r="AL282" s="286"/>
      <c r="AM282" s="284">
        <f>SUM(AM281:AO281)</f>
        <v>0.88804554079696396</v>
      </c>
      <c r="AN282" s="285"/>
      <c r="AO282" s="286"/>
      <c r="AP282" s="283"/>
      <c r="AQ282" s="288" t="e">
        <f>SUM((#REF!*AH282)+(#REF!*AI282)+(#REF!*AJ282)+(#REF!*AK282)+(#REF!*AL282)+(#REF!*AM282)+(#REF!*AN282)+(#REF!*AO282))/(AH282+AI282+AJ282+AK282+AL282+AM282+AN282+AO282)</f>
        <v>#REF!</v>
      </c>
      <c r="AR282" s="386"/>
      <c r="AT282" s="270"/>
      <c r="AU282" s="63" t="s">
        <v>10</v>
      </c>
      <c r="AV282" s="151">
        <f>SUM(AV281)</f>
        <v>1.9730941704035873E-2</v>
      </c>
      <c r="AW282" s="153">
        <f>SUM(AW281)</f>
        <v>1.5246636771300448E-2</v>
      </c>
      <c r="AX282" s="284">
        <f>SUM(AX281:BA281)</f>
        <v>0.16053811659192824</v>
      </c>
      <c r="AY282" s="285"/>
      <c r="AZ282" s="285"/>
      <c r="BA282" s="286"/>
      <c r="BB282" s="284">
        <f>SUM(BB281:BD281)</f>
        <v>0.82421524663677126</v>
      </c>
      <c r="BC282" s="285"/>
      <c r="BD282" s="286"/>
      <c r="BE282" s="283"/>
      <c r="BF282" s="288" t="e">
        <f>SUM((#REF!*AW282)+(#REF!*AX282)+(#REF!*AY282)+(#REF!*AZ282)+(#REF!*BA282)+(#REF!*BB282)+(#REF!*BC282)+(#REF!*BD282))/(AW282+AX282+AY282+AZ282+BA282+BB282+BC282+BD282)</f>
        <v>#REF!</v>
      </c>
      <c r="BG282" s="386"/>
    </row>
    <row r="283" spans="2:59" ht="21.75" customHeight="1" x14ac:dyDescent="0.2">
      <c r="B283" s="117"/>
      <c r="C283" s="117"/>
      <c r="D283" s="186"/>
      <c r="E283" s="186"/>
      <c r="F283" s="186"/>
      <c r="G283" s="186"/>
      <c r="H283" s="186"/>
      <c r="I283" s="186"/>
      <c r="J283" s="186"/>
      <c r="K283" s="186"/>
      <c r="L283" s="186"/>
      <c r="M283" s="144"/>
      <c r="N283" s="144"/>
      <c r="O283" s="144"/>
      <c r="P283" s="144"/>
      <c r="Q283" s="270"/>
      <c r="R283" s="405" t="s">
        <v>31</v>
      </c>
      <c r="S283" s="102">
        <f t="shared" ref="S283:AA283" si="346">SUM(S272++S279)</f>
        <v>46</v>
      </c>
      <c r="T283" s="103">
        <f t="shared" si="346"/>
        <v>18</v>
      </c>
      <c r="U283" s="102">
        <f t="shared" si="346"/>
        <v>129</v>
      </c>
      <c r="V283" s="34">
        <f t="shared" si="346"/>
        <v>38</v>
      </c>
      <c r="W283" s="34">
        <f t="shared" si="346"/>
        <v>48</v>
      </c>
      <c r="X283" s="103">
        <f t="shared" si="346"/>
        <v>58</v>
      </c>
      <c r="Y283" s="102">
        <f t="shared" si="346"/>
        <v>110</v>
      </c>
      <c r="Z283" s="34">
        <f t="shared" si="346"/>
        <v>145</v>
      </c>
      <c r="AA283" s="103">
        <f t="shared" si="346"/>
        <v>502</v>
      </c>
      <c r="AB283" s="359">
        <f>SUM(AB272+AB279)</f>
        <v>1094</v>
      </c>
      <c r="AC283" s="355">
        <f>SUM((T268*T283)+(U268*U283)+(V268*V283)+(W268*W283)+(X268*X283)+(Y268*Y283)+(Z268*Z283)+(AA268*AA283))/(T283+U283+V283+W283+X283+Y283+Z283+AA283)</f>
        <v>3.1226145038167941</v>
      </c>
      <c r="AD283" s="387">
        <f>SUM(AC283/4*100)</f>
        <v>78.065362595419856</v>
      </c>
      <c r="AE283" s="270"/>
      <c r="AF283" s="364" t="s">
        <v>31</v>
      </c>
      <c r="AG283" s="102">
        <f t="shared" ref="AG283:AO283" si="347">SUM(AG272++AG279)</f>
        <v>29</v>
      </c>
      <c r="AH283" s="103">
        <f t="shared" si="347"/>
        <v>11</v>
      </c>
      <c r="AI283" s="102">
        <f t="shared" si="347"/>
        <v>36</v>
      </c>
      <c r="AJ283" s="34">
        <f t="shared" si="347"/>
        <v>51</v>
      </c>
      <c r="AK283" s="34">
        <f t="shared" si="347"/>
        <v>62</v>
      </c>
      <c r="AL283" s="103">
        <f t="shared" si="347"/>
        <v>78</v>
      </c>
      <c r="AM283" s="102">
        <f t="shared" si="347"/>
        <v>104</v>
      </c>
      <c r="AN283" s="34">
        <f t="shared" si="347"/>
        <v>133</v>
      </c>
      <c r="AO283" s="103">
        <f t="shared" si="347"/>
        <v>512</v>
      </c>
      <c r="AP283" s="359">
        <f>SUM(AP272+AP279)</f>
        <v>1016</v>
      </c>
      <c r="AQ283" s="355">
        <f>SUM((AH268*AH283)+(AI268*AI283)+(AJ268*AJ283)+(AK268*AK283)+(AL268*AL283)+(AM268*AM283)+(AN268*AN283)+(AO268*AO283))/(AH283+AI283+AJ283+AK283+AL283+AM283+AN283+AO283)</f>
        <v>3.2998986828774064</v>
      </c>
      <c r="AR283" s="387">
        <f>SUM(AQ283/4*100)</f>
        <v>82.497467071935162</v>
      </c>
      <c r="AT283" s="270"/>
      <c r="AU283" s="364" t="s">
        <v>31</v>
      </c>
      <c r="AV283" s="35">
        <f t="shared" ref="AV283:BD283" si="348">SUM(AV272++AV279)</f>
        <v>75</v>
      </c>
      <c r="AW283" s="36">
        <f t="shared" si="348"/>
        <v>29</v>
      </c>
      <c r="AX283" s="35">
        <f t="shared" si="348"/>
        <v>165</v>
      </c>
      <c r="AY283" s="34">
        <f t="shared" si="348"/>
        <v>89</v>
      </c>
      <c r="AZ283" s="34">
        <f t="shared" si="348"/>
        <v>110</v>
      </c>
      <c r="BA283" s="36">
        <f t="shared" si="348"/>
        <v>136</v>
      </c>
      <c r="BB283" s="35">
        <f t="shared" si="348"/>
        <v>214</v>
      </c>
      <c r="BC283" s="34">
        <f t="shared" si="348"/>
        <v>278</v>
      </c>
      <c r="BD283" s="36">
        <f t="shared" si="348"/>
        <v>1014</v>
      </c>
      <c r="BE283" s="359">
        <f>SUM(BE272+BE279)</f>
        <v>2110</v>
      </c>
      <c r="BF283" s="355">
        <f>SUM((AW268*AW283)+(AX268*AX283)+(AY268*AY283)+(AZ268*AZ283)+(BA268*BA283)+(BB268*BB283)+(BC268*BC283)+(BD268*BD283))/(AW283+AX283+AY283+AZ283+BA283+BB283+BC283+BD283)</f>
        <v>3.2085995085995087</v>
      </c>
      <c r="BG283" s="387">
        <f>SUM(BF283/4*100)</f>
        <v>80.214987714987714</v>
      </c>
    </row>
    <row r="284" spans="2:59" ht="21.75" customHeight="1" x14ac:dyDescent="0.2">
      <c r="B284" s="117"/>
      <c r="C284" s="117"/>
      <c r="D284" s="186"/>
      <c r="E284" s="186"/>
      <c r="F284" s="186"/>
      <c r="G284" s="186"/>
      <c r="H284" s="186"/>
      <c r="I284" s="186"/>
      <c r="J284" s="186"/>
      <c r="K284" s="186"/>
      <c r="L284" s="186"/>
      <c r="M284" s="144"/>
      <c r="N284" s="144"/>
      <c r="O284" s="144"/>
      <c r="P284" s="144"/>
      <c r="Q284" s="270"/>
      <c r="R284" s="406"/>
      <c r="S284" s="334">
        <f>SUM(S283+T283)</f>
        <v>64</v>
      </c>
      <c r="T284" s="335"/>
      <c r="U284" s="334">
        <f>SUM(U283+V283+W283+X283)</f>
        <v>273</v>
      </c>
      <c r="V284" s="336"/>
      <c r="W284" s="336"/>
      <c r="X284" s="335"/>
      <c r="Y284" s="334">
        <f>SUM(Y283+Z283+AA283)</f>
        <v>757</v>
      </c>
      <c r="Z284" s="336"/>
      <c r="AA284" s="335"/>
      <c r="AB284" s="360"/>
      <c r="AC284" s="356"/>
      <c r="AD284" s="385"/>
      <c r="AE284" s="270"/>
      <c r="AF284" s="365"/>
      <c r="AG284" s="334">
        <f>SUM(AG283+AH283)</f>
        <v>40</v>
      </c>
      <c r="AH284" s="335"/>
      <c r="AI284" s="334">
        <f>SUM(AI283+AJ283+AK283+AL283)</f>
        <v>227</v>
      </c>
      <c r="AJ284" s="336"/>
      <c r="AK284" s="336"/>
      <c r="AL284" s="335"/>
      <c r="AM284" s="334">
        <f>SUM(AM283+AN283+AO283)</f>
        <v>749</v>
      </c>
      <c r="AN284" s="336"/>
      <c r="AO284" s="335"/>
      <c r="AP284" s="360"/>
      <c r="AQ284" s="356"/>
      <c r="AR284" s="385"/>
      <c r="AT284" s="270"/>
      <c r="AU284" s="365"/>
      <c r="AV284" s="334">
        <f>SUM(AV283+AW283)</f>
        <v>104</v>
      </c>
      <c r="AW284" s="335"/>
      <c r="AX284" s="334">
        <f>SUM(AX283+AY283+AZ283+BA283)</f>
        <v>500</v>
      </c>
      <c r="AY284" s="336"/>
      <c r="AZ284" s="336"/>
      <c r="BA284" s="335"/>
      <c r="BB284" s="334">
        <f>SUM(BB283+BC283+BD283)</f>
        <v>1506</v>
      </c>
      <c r="BC284" s="336"/>
      <c r="BD284" s="335"/>
      <c r="BE284" s="360"/>
      <c r="BF284" s="356"/>
      <c r="BG284" s="385"/>
    </row>
    <row r="285" spans="2:59" ht="21.75" customHeight="1" x14ac:dyDescent="0.2">
      <c r="B285" s="117"/>
      <c r="C285" s="117"/>
      <c r="D285" s="186"/>
      <c r="E285" s="186"/>
      <c r="F285" s="186"/>
      <c r="G285" s="186"/>
      <c r="H285" s="186"/>
      <c r="I285" s="186"/>
      <c r="J285" s="186"/>
      <c r="K285" s="186"/>
      <c r="L285" s="186"/>
      <c r="M285" s="144"/>
      <c r="N285" s="144"/>
      <c r="O285" s="144"/>
      <c r="P285" s="144"/>
      <c r="Q285" s="270"/>
      <c r="R285" s="108" t="s">
        <v>7</v>
      </c>
      <c r="S285" s="48">
        <f>SUM(S283/((AB283)-(S283)))</f>
        <v>4.3893129770992363E-2</v>
      </c>
      <c r="T285" s="49">
        <f>SUM(T283/((AB283)-(S283)))</f>
        <v>1.717557251908397E-2</v>
      </c>
      <c r="U285" s="48">
        <f>SUM(U283/((AB283)-(S283)))</f>
        <v>0.12309160305343511</v>
      </c>
      <c r="V285" s="38">
        <f>SUM(V283/((AB283)-(S283)))</f>
        <v>3.6259541984732822E-2</v>
      </c>
      <c r="W285" s="38">
        <f>SUM(W283/((AB283)-(S283)))</f>
        <v>4.5801526717557252E-2</v>
      </c>
      <c r="X285" s="49">
        <f>SUM(X283/((AB283)-(S283)))</f>
        <v>5.5343511450381681E-2</v>
      </c>
      <c r="Y285" s="48">
        <f>SUM(Y283/((AB283)-(S283)))</f>
        <v>0.1049618320610687</v>
      </c>
      <c r="Z285" s="38">
        <f>SUM(Z283/((AB283)-(S283)))</f>
        <v>0.13835877862595419</v>
      </c>
      <c r="AA285" s="49">
        <f>SUM(AA283/((AB283)-(S283)))</f>
        <v>0.47900763358778625</v>
      </c>
      <c r="AB285" s="282">
        <f>SUM(T286+U286+Y286)</f>
        <v>1</v>
      </c>
      <c r="AC285" s="287" t="e">
        <f>SUM((#REF!*T285)+(#REF!*U285)+(#REF!*V285)+(#REF!*W285)+(#REF!*X285)+(#REF!*Y285)+(#REF!*Z285)+(#REF!*AA285))/(T285+U285+V285+W285+X285+Y285+Z285+AA285)</f>
        <v>#REF!</v>
      </c>
      <c r="AD285" s="385"/>
      <c r="AE285" s="270"/>
      <c r="AF285" s="77" t="s">
        <v>7</v>
      </c>
      <c r="AG285" s="48">
        <f>SUM(AG283/((AP283)-(AG283)))</f>
        <v>2.9381965552178316E-2</v>
      </c>
      <c r="AH285" s="49">
        <f>SUM(AH283/((AP283)-(AG283)))</f>
        <v>1.1144883485309016E-2</v>
      </c>
      <c r="AI285" s="48">
        <f>SUM(AI283/((AP283)-(AG283)))</f>
        <v>3.64741641337386E-2</v>
      </c>
      <c r="AJ285" s="38">
        <f>SUM(AJ283/((AP283)-(AG283)))</f>
        <v>5.1671732522796353E-2</v>
      </c>
      <c r="AK285" s="38">
        <f>SUM(AK283/((AP283)-(AG283)))</f>
        <v>6.2816616008105369E-2</v>
      </c>
      <c r="AL285" s="49">
        <f>SUM(AL283/((AP283)-(AG283)))</f>
        <v>7.9027355623100301E-2</v>
      </c>
      <c r="AM285" s="48">
        <f>SUM(AM283/((AP283)-(AG283)))</f>
        <v>0.10536980749746708</v>
      </c>
      <c r="AN285" s="38">
        <f>SUM(AN283/((AP283)-(AG283)))</f>
        <v>0.13475177304964539</v>
      </c>
      <c r="AO285" s="49">
        <f>SUM(AO283/((AP283)-(AG283)))</f>
        <v>0.51874366767983793</v>
      </c>
      <c r="AP285" s="282">
        <f>SUM(AH286+AI286+AM286)</f>
        <v>1</v>
      </c>
      <c r="AQ285" s="287" t="e">
        <f>SUM((#REF!*AH285)+(#REF!*AI285)+(#REF!*AJ285)+(#REF!*AK285)+(#REF!*AL285)+(#REF!*AM285)+(#REF!*AN285)+(#REF!*AO285))/(AH285+AI285+AJ285+AK285+AL285+AM285+AN285+AO285)</f>
        <v>#REF!</v>
      </c>
      <c r="AR285" s="385"/>
      <c r="AT285" s="270"/>
      <c r="AU285" s="77" t="s">
        <v>7</v>
      </c>
      <c r="AV285" s="48">
        <f>SUM(AV283/((BE283)-(AV283)))</f>
        <v>3.6855036855036855E-2</v>
      </c>
      <c r="AW285" s="49">
        <f>SUM(AW283/((BE283)-(AV283)))</f>
        <v>1.425061425061425E-2</v>
      </c>
      <c r="AX285" s="48">
        <f>SUM(AX283/((BE283)-(AV283)))</f>
        <v>8.1081081081081086E-2</v>
      </c>
      <c r="AY285" s="38">
        <f>SUM(AY283/((BE283)-(AV283)))</f>
        <v>4.3734643734643731E-2</v>
      </c>
      <c r="AZ285" s="38">
        <f>SUM(AZ283/((BE283)-(AV283)))</f>
        <v>5.4054054054054057E-2</v>
      </c>
      <c r="BA285" s="49">
        <f>SUM(BA283/((BE283)-(AV283)))</f>
        <v>6.6830466830466825E-2</v>
      </c>
      <c r="BB285" s="48">
        <f>SUM(BB283/((BE283)-(AV283)))</f>
        <v>0.10515970515970516</v>
      </c>
      <c r="BC285" s="38">
        <f>SUM(BC283/((BE283)-(AV283)))</f>
        <v>0.13660933660933661</v>
      </c>
      <c r="BD285" s="49">
        <f>SUM(BD283/((BE283)-(AV283)))</f>
        <v>0.49828009828009828</v>
      </c>
      <c r="BE285" s="282">
        <f>SUM(AW286+AX286+BB286)</f>
        <v>1</v>
      </c>
      <c r="BF285" s="287" t="e">
        <f>SUM((#REF!*AW285)+(#REF!*AX285)+(#REF!*AY285)+(#REF!*AZ285)+(#REF!*BA285)+(#REF!*BB285)+(#REF!*BC285)+(#REF!*BD285))/(AW285+AX285+AY285+AZ285+BA285+BB285+BC285+BD285)</f>
        <v>#REF!</v>
      </c>
      <c r="BG285" s="385"/>
    </row>
    <row r="286" spans="2:59" ht="21.75" customHeight="1" thickBot="1" x14ac:dyDescent="0.25">
      <c r="B286" s="117"/>
      <c r="C286" s="117"/>
      <c r="D286" s="186"/>
      <c r="E286" s="186"/>
      <c r="F286" s="186"/>
      <c r="G286" s="186"/>
      <c r="H286" s="186"/>
      <c r="I286" s="186"/>
      <c r="J286" s="186"/>
      <c r="K286" s="186"/>
      <c r="L286" s="186"/>
      <c r="M286" s="144"/>
      <c r="N286" s="144"/>
      <c r="O286" s="144"/>
      <c r="P286" s="144"/>
      <c r="Q286" s="271"/>
      <c r="R286" s="125" t="s">
        <v>10</v>
      </c>
      <c r="S286" s="151">
        <f>SUM(S285)</f>
        <v>4.3893129770992363E-2</v>
      </c>
      <c r="T286" s="153">
        <f>SUM(T285)</f>
        <v>1.717557251908397E-2</v>
      </c>
      <c r="U286" s="284">
        <f>SUM(U285:X285)</f>
        <v>0.26049618320610685</v>
      </c>
      <c r="V286" s="285"/>
      <c r="W286" s="285"/>
      <c r="X286" s="286"/>
      <c r="Y286" s="284">
        <f>SUM(Y285:AA285)</f>
        <v>0.72232824427480913</v>
      </c>
      <c r="Z286" s="285"/>
      <c r="AA286" s="286"/>
      <c r="AB286" s="283"/>
      <c r="AC286" s="288" t="e">
        <f>SUM((#REF!*T286)+(#REF!*U286)+(#REF!*V286)+(#REF!*W286)+(#REF!*X286)+(#REF!*Y286)+(#REF!*Z286)+(#REF!*AA286))/(T286+U286+V286+W286+X286+Y286+Z286+AA286)</f>
        <v>#REF!</v>
      </c>
      <c r="AD286" s="388"/>
      <c r="AE286" s="271"/>
      <c r="AF286" s="78" t="s">
        <v>10</v>
      </c>
      <c r="AG286" s="151">
        <f>SUM(AG285)</f>
        <v>2.9381965552178316E-2</v>
      </c>
      <c r="AH286" s="153">
        <f>SUM(AH285)</f>
        <v>1.1144883485309016E-2</v>
      </c>
      <c r="AI286" s="284">
        <f>SUM(AI285:AL285)</f>
        <v>0.22998986828774065</v>
      </c>
      <c r="AJ286" s="285"/>
      <c r="AK286" s="285"/>
      <c r="AL286" s="286"/>
      <c r="AM286" s="284">
        <f>SUM(AM285:AO285)</f>
        <v>0.75886524822695045</v>
      </c>
      <c r="AN286" s="285"/>
      <c r="AO286" s="286"/>
      <c r="AP286" s="283"/>
      <c r="AQ286" s="288" t="e">
        <f>SUM((#REF!*AH286)+(#REF!*AI286)+(#REF!*AJ286)+(#REF!*AK286)+(#REF!*AL286)+(#REF!*AM286)+(#REF!*AN286)+(#REF!*AO286))/(AH286+AI286+AJ286+AK286+AL286+AM286+AN286+AO286)</f>
        <v>#REF!</v>
      </c>
      <c r="AR286" s="388"/>
      <c r="AT286" s="271"/>
      <c r="AU286" s="78" t="s">
        <v>10</v>
      </c>
      <c r="AV286" s="151">
        <f>SUM(AV285)</f>
        <v>3.6855036855036855E-2</v>
      </c>
      <c r="AW286" s="153">
        <f>SUM(AW285)</f>
        <v>1.425061425061425E-2</v>
      </c>
      <c r="AX286" s="284">
        <f>SUM(AX285:BA285)</f>
        <v>0.24570024570024568</v>
      </c>
      <c r="AY286" s="285"/>
      <c r="AZ286" s="285"/>
      <c r="BA286" s="286"/>
      <c r="BB286" s="284">
        <f>SUM(BB285:BD285)</f>
        <v>0.74004914004914002</v>
      </c>
      <c r="BC286" s="285"/>
      <c r="BD286" s="286"/>
      <c r="BE286" s="283"/>
      <c r="BF286" s="288" t="e">
        <f>SUM((#REF!*AW286)+(#REF!*AX286)+(#REF!*AY286)+(#REF!*AZ286)+(#REF!*BA286)+(#REF!*BB286)+(#REF!*BC286)+(#REF!*BD286))/(AW286+AX286+AY286+AZ286+BA286+BB286+BC286+BD286)</f>
        <v>#REF!</v>
      </c>
      <c r="BG286" s="388"/>
    </row>
    <row r="287" spans="2:59" ht="21.75" customHeight="1" x14ac:dyDescent="0.2">
      <c r="B287" s="117"/>
      <c r="C287" s="117"/>
      <c r="D287" s="186"/>
      <c r="E287" s="186"/>
      <c r="F287" s="186"/>
      <c r="G287" s="186"/>
      <c r="H287" s="186"/>
      <c r="I287" s="186"/>
      <c r="J287" s="186"/>
      <c r="K287" s="186"/>
      <c r="L287" s="186"/>
      <c r="M287" s="144"/>
      <c r="N287" s="144"/>
      <c r="O287" s="144"/>
      <c r="P287" s="144"/>
      <c r="Q287" s="368" t="s">
        <v>42</v>
      </c>
      <c r="R287" s="368"/>
      <c r="S287" s="368"/>
      <c r="T287" s="368"/>
      <c r="U287" s="368"/>
      <c r="V287" s="368"/>
      <c r="W287" s="368"/>
      <c r="X287" s="368"/>
      <c r="Y287" s="368"/>
      <c r="Z287" s="368"/>
      <c r="AA287" s="368"/>
      <c r="AB287" s="368"/>
      <c r="AC287" s="368"/>
      <c r="AD287" s="368"/>
      <c r="AE287" s="368" t="s">
        <v>49</v>
      </c>
      <c r="AF287" s="368"/>
      <c r="AG287" s="368"/>
      <c r="AH287" s="368"/>
      <c r="AI287" s="368"/>
      <c r="AJ287" s="368"/>
      <c r="AK287" s="368"/>
      <c r="AL287" s="368"/>
      <c r="AM287" s="368"/>
      <c r="AN287" s="368"/>
      <c r="AO287" s="368"/>
      <c r="AP287" s="368"/>
      <c r="AQ287" s="368"/>
      <c r="AR287" s="368"/>
      <c r="AT287" s="368" t="str">
        <f>$AT$133</f>
        <v>สถิติผลการเรียนของกลุ่มสาระการเรียนรู้ ปีการศึกษา 2558</v>
      </c>
      <c r="AU287" s="368"/>
      <c r="AV287" s="368"/>
      <c r="AW287" s="368"/>
      <c r="AX287" s="368"/>
      <c r="AY287" s="368"/>
      <c r="AZ287" s="368"/>
      <c r="BA287" s="368"/>
      <c r="BB287" s="368"/>
      <c r="BC287" s="368"/>
      <c r="BD287" s="368"/>
      <c r="BE287" s="368"/>
      <c r="BF287" s="368"/>
      <c r="BG287" s="368"/>
    </row>
    <row r="288" spans="2:59" ht="21" customHeight="1" thickBot="1" x14ac:dyDescent="0.25">
      <c r="B288" s="117"/>
      <c r="C288" s="117"/>
      <c r="D288" s="186"/>
      <c r="E288" s="186"/>
      <c r="F288" s="186"/>
      <c r="G288" s="186"/>
      <c r="H288" s="186"/>
      <c r="I288" s="186"/>
      <c r="J288" s="186"/>
      <c r="K288" s="186"/>
      <c r="L288" s="186"/>
      <c r="M288" s="144"/>
      <c r="N288" s="144"/>
      <c r="O288" s="144"/>
      <c r="P288" s="144"/>
      <c r="Q288" s="295" t="s">
        <v>18</v>
      </c>
      <c r="R288" s="295"/>
      <c r="S288" s="295"/>
      <c r="T288" s="295"/>
      <c r="U288" s="295"/>
      <c r="V288" s="295"/>
      <c r="W288" s="295"/>
      <c r="X288" s="295"/>
      <c r="Y288" s="295"/>
      <c r="Z288" s="295"/>
      <c r="AA288" s="295"/>
      <c r="AB288" s="295"/>
      <c r="AC288" s="295"/>
      <c r="AD288" s="295"/>
      <c r="AE288" s="295" t="s">
        <v>18</v>
      </c>
      <c r="AF288" s="295"/>
      <c r="AG288" s="295"/>
      <c r="AH288" s="295"/>
      <c r="AI288" s="295"/>
      <c r="AJ288" s="295"/>
      <c r="AK288" s="295"/>
      <c r="AL288" s="295"/>
      <c r="AM288" s="295"/>
      <c r="AN288" s="295"/>
      <c r="AO288" s="295"/>
      <c r="AP288" s="295"/>
      <c r="AQ288" s="295"/>
      <c r="AR288" s="295"/>
      <c r="AT288" s="295" t="s">
        <v>18</v>
      </c>
      <c r="AU288" s="295"/>
      <c r="AV288" s="295"/>
      <c r="AW288" s="295"/>
      <c r="AX288" s="295"/>
      <c r="AY288" s="295"/>
      <c r="AZ288" s="295"/>
      <c r="BA288" s="295"/>
      <c r="BB288" s="295"/>
      <c r="BC288" s="295"/>
      <c r="BD288" s="295"/>
      <c r="BE288" s="295"/>
      <c r="BF288" s="295"/>
      <c r="BG288" s="295"/>
    </row>
    <row r="289" spans="2:59" ht="21" customHeight="1" thickBot="1" x14ac:dyDescent="0.25">
      <c r="B289" s="117"/>
      <c r="C289" s="117"/>
      <c r="D289" s="186"/>
      <c r="E289" s="186"/>
      <c r="F289" s="186"/>
      <c r="G289" s="186"/>
      <c r="H289" s="186"/>
      <c r="I289" s="186"/>
      <c r="J289" s="186"/>
      <c r="K289" s="186"/>
      <c r="L289" s="186"/>
      <c r="M289" s="144"/>
      <c r="N289" s="144"/>
      <c r="O289" s="144"/>
      <c r="P289" s="144"/>
      <c r="Q289" s="290" t="s">
        <v>8</v>
      </c>
      <c r="R289" s="394" t="s">
        <v>17</v>
      </c>
      <c r="S289" s="322" t="s">
        <v>32</v>
      </c>
      <c r="T289" s="323"/>
      <c r="U289" s="324" t="s">
        <v>58</v>
      </c>
      <c r="V289" s="325"/>
      <c r="W289" s="325"/>
      <c r="X289" s="325"/>
      <c r="Y289" s="325"/>
      <c r="Z289" s="325"/>
      <c r="AA289" s="326"/>
      <c r="AB289" s="347" t="s">
        <v>46</v>
      </c>
      <c r="AC289" s="351" t="s">
        <v>7</v>
      </c>
      <c r="AD289" s="382" t="s">
        <v>30</v>
      </c>
      <c r="AE289" s="290" t="s">
        <v>8</v>
      </c>
      <c r="AF289" s="320" t="s">
        <v>17</v>
      </c>
      <c r="AG289" s="322" t="s">
        <v>32</v>
      </c>
      <c r="AH289" s="323"/>
      <c r="AI289" s="324" t="s">
        <v>58</v>
      </c>
      <c r="AJ289" s="325"/>
      <c r="AK289" s="325"/>
      <c r="AL289" s="325"/>
      <c r="AM289" s="325"/>
      <c r="AN289" s="325"/>
      <c r="AO289" s="326"/>
      <c r="AP289" s="347" t="s">
        <v>46</v>
      </c>
      <c r="AQ289" s="351" t="s">
        <v>7</v>
      </c>
      <c r="AR289" s="382" t="s">
        <v>30</v>
      </c>
      <c r="AT289" s="290" t="s">
        <v>8</v>
      </c>
      <c r="AU289" s="320" t="s">
        <v>17</v>
      </c>
      <c r="AV289" s="322" t="s">
        <v>32</v>
      </c>
      <c r="AW289" s="323"/>
      <c r="AX289" s="324" t="s">
        <v>58</v>
      </c>
      <c r="AY289" s="325"/>
      <c r="AZ289" s="325"/>
      <c r="BA289" s="325"/>
      <c r="BB289" s="325"/>
      <c r="BC289" s="325"/>
      <c r="BD289" s="326"/>
      <c r="BE289" s="347" t="s">
        <v>46</v>
      </c>
      <c r="BF289" s="351" t="s">
        <v>7</v>
      </c>
      <c r="BG289" s="382" t="s">
        <v>30</v>
      </c>
    </row>
    <row r="290" spans="2:59" ht="21" customHeight="1" thickBot="1" x14ac:dyDescent="0.25">
      <c r="B290" s="117"/>
      <c r="C290" s="117"/>
      <c r="D290" s="186"/>
      <c r="E290" s="186"/>
      <c r="F290" s="186"/>
      <c r="G290" s="186"/>
      <c r="H290" s="186"/>
      <c r="I290" s="186"/>
      <c r="J290" s="186"/>
      <c r="K290" s="186"/>
      <c r="L290" s="186"/>
      <c r="M290" s="144"/>
      <c r="N290" s="144"/>
      <c r="O290" s="144"/>
      <c r="P290" s="144"/>
      <c r="Q290" s="291"/>
      <c r="R290" s="395"/>
      <c r="S290" s="46" t="s">
        <v>9</v>
      </c>
      <c r="T290" s="47">
        <v>0</v>
      </c>
      <c r="U290" s="13">
        <v>1</v>
      </c>
      <c r="V290" s="11">
        <v>1.5</v>
      </c>
      <c r="W290" s="11">
        <v>2</v>
      </c>
      <c r="X290" s="12">
        <v>2.5</v>
      </c>
      <c r="Y290" s="13">
        <v>3</v>
      </c>
      <c r="Z290" s="11">
        <v>3.5</v>
      </c>
      <c r="AA290" s="12">
        <v>4</v>
      </c>
      <c r="AB290" s="348"/>
      <c r="AC290" s="352"/>
      <c r="AD290" s="383"/>
      <c r="AE290" s="291"/>
      <c r="AF290" s="321"/>
      <c r="AG290" s="46" t="s">
        <v>9</v>
      </c>
      <c r="AH290" s="47">
        <v>0</v>
      </c>
      <c r="AI290" s="13">
        <v>1</v>
      </c>
      <c r="AJ290" s="11">
        <v>1.5</v>
      </c>
      <c r="AK290" s="11">
        <v>2</v>
      </c>
      <c r="AL290" s="12">
        <v>2.5</v>
      </c>
      <c r="AM290" s="13">
        <v>3</v>
      </c>
      <c r="AN290" s="11">
        <v>3.5</v>
      </c>
      <c r="AO290" s="12">
        <v>4</v>
      </c>
      <c r="AP290" s="348"/>
      <c r="AQ290" s="352"/>
      <c r="AR290" s="383"/>
      <c r="AT290" s="291"/>
      <c r="AU290" s="321"/>
      <c r="AV290" s="46" t="s">
        <v>9</v>
      </c>
      <c r="AW290" s="47">
        <v>0</v>
      </c>
      <c r="AX290" s="13">
        <v>1</v>
      </c>
      <c r="AY290" s="11">
        <v>1.5</v>
      </c>
      <c r="AZ290" s="11">
        <v>2</v>
      </c>
      <c r="BA290" s="12">
        <v>2.5</v>
      </c>
      <c r="BB290" s="13">
        <v>3</v>
      </c>
      <c r="BC290" s="11">
        <v>3.5</v>
      </c>
      <c r="BD290" s="12">
        <v>4</v>
      </c>
      <c r="BE290" s="348"/>
      <c r="BF290" s="352"/>
      <c r="BG290" s="383"/>
    </row>
    <row r="291" spans="2:59" ht="21" customHeight="1" x14ac:dyDescent="0.2">
      <c r="B291" s="117"/>
      <c r="C291" s="117"/>
      <c r="D291" s="186"/>
      <c r="E291" s="186"/>
      <c r="F291" s="186"/>
      <c r="G291" s="186"/>
      <c r="H291" s="186"/>
      <c r="I291" s="186"/>
      <c r="J291" s="186"/>
      <c r="K291" s="186"/>
      <c r="L291" s="186"/>
      <c r="M291" s="144"/>
      <c r="N291" s="144"/>
      <c r="O291" s="144"/>
      <c r="P291" s="144"/>
      <c r="Q291" s="270" t="s">
        <v>11</v>
      </c>
      <c r="R291" s="64" t="s">
        <v>12</v>
      </c>
      <c r="S291" s="14">
        <f t="shared" ref="S291:AA291" si="349">S12</f>
        <v>9</v>
      </c>
      <c r="T291" s="15">
        <f t="shared" si="349"/>
        <v>19</v>
      </c>
      <c r="U291" s="14">
        <f t="shared" si="349"/>
        <v>44</v>
      </c>
      <c r="V291" s="17">
        <f t="shared" si="349"/>
        <v>10</v>
      </c>
      <c r="W291" s="17">
        <f t="shared" si="349"/>
        <v>25</v>
      </c>
      <c r="X291" s="15">
        <f t="shared" si="349"/>
        <v>13</v>
      </c>
      <c r="Y291" s="14">
        <f t="shared" si="349"/>
        <v>29</v>
      </c>
      <c r="Z291" s="17">
        <f t="shared" si="349"/>
        <v>25</v>
      </c>
      <c r="AA291" s="15">
        <f t="shared" si="349"/>
        <v>80</v>
      </c>
      <c r="AB291" s="16">
        <f>SUM(S291:AA291)</f>
        <v>254</v>
      </c>
      <c r="AC291" s="41">
        <f>SUM((T290*T291)+(U290*U291)+(V290*V291)+(W290*W291)+(X290*X291)+(Y290*Y291)+(Z290*Z291)+(AA290*AA291))/(T291+U291+V291+W291+X291+Y291+Z291+AA291)</f>
        <v>2.5959183673469388</v>
      </c>
      <c r="AD291" s="72">
        <f>SUM(AC291/4*100)</f>
        <v>64.897959183673464</v>
      </c>
      <c r="AE291" s="270" t="s">
        <v>11</v>
      </c>
      <c r="AF291" s="59" t="s">
        <v>12</v>
      </c>
      <c r="AG291" s="14">
        <f t="shared" ref="AG291:AO291" si="350">AG12</f>
        <v>17</v>
      </c>
      <c r="AH291" s="15">
        <f t="shared" si="350"/>
        <v>54</v>
      </c>
      <c r="AI291" s="14">
        <f t="shared" si="350"/>
        <v>36</v>
      </c>
      <c r="AJ291" s="17">
        <f t="shared" si="350"/>
        <v>19</v>
      </c>
      <c r="AK291" s="17">
        <f t="shared" si="350"/>
        <v>44</v>
      </c>
      <c r="AL291" s="15">
        <f t="shared" si="350"/>
        <v>41</v>
      </c>
      <c r="AM291" s="14">
        <f t="shared" si="350"/>
        <v>47</v>
      </c>
      <c r="AN291" s="17">
        <f t="shared" si="350"/>
        <v>36</v>
      </c>
      <c r="AO291" s="15">
        <f t="shared" si="350"/>
        <v>49</v>
      </c>
      <c r="AP291" s="16">
        <f>SUM(AG291:AO291)</f>
        <v>343</v>
      </c>
      <c r="AQ291" s="41">
        <f>SUM((AH290*AH291)+(AI290*AI291)+(AJ290*AJ291)+(AK290*AK291)+(AL290*AL291)+(AM290*AM291)+(AN290*AN291)+(AO290*AO291))/(AH291+AI291+AJ291+AK291+AL291+AM291+AN291+AO291)</f>
        <v>2.2024539877300615</v>
      </c>
      <c r="AR291" s="72">
        <f>SUM(AQ291/4*100)</f>
        <v>55.061349693251536</v>
      </c>
      <c r="AT291" s="270" t="s">
        <v>11</v>
      </c>
      <c r="AU291" s="59" t="s">
        <v>12</v>
      </c>
      <c r="AV291" s="14">
        <f t="shared" ref="AV291:BD293" si="351">SUM(S291+AG291)</f>
        <v>26</v>
      </c>
      <c r="AW291" s="15">
        <f t="shared" si="351"/>
        <v>73</v>
      </c>
      <c r="AX291" s="14">
        <f t="shared" si="351"/>
        <v>80</v>
      </c>
      <c r="AY291" s="17">
        <f t="shared" si="351"/>
        <v>29</v>
      </c>
      <c r="AZ291" s="17">
        <f t="shared" si="351"/>
        <v>69</v>
      </c>
      <c r="BA291" s="15">
        <f t="shared" si="351"/>
        <v>54</v>
      </c>
      <c r="BB291" s="14">
        <f t="shared" si="351"/>
        <v>76</v>
      </c>
      <c r="BC291" s="17">
        <f t="shared" si="351"/>
        <v>61</v>
      </c>
      <c r="BD291" s="15">
        <f t="shared" si="351"/>
        <v>129</v>
      </c>
      <c r="BE291" s="16">
        <f>SUM(AV291:BD291)</f>
        <v>597</v>
      </c>
      <c r="BF291" s="41">
        <f>SUM((AW290*AW291)+(AX290*AX291)+(AY290*AY291)+(AZ290*AZ291)+(BA290*BA291)+(BB290*BB291)+(BC290*BC291)+(BD290*BD291))/(AW291+AX291+AY291+AZ291+BA291+BB291+BC291+BD291)</f>
        <v>2.3712784588441331</v>
      </c>
      <c r="BG291" s="72">
        <f>SUM(BF291/4*100)</f>
        <v>59.28196147110333</v>
      </c>
    </row>
    <row r="292" spans="2:59" ht="21" customHeight="1" x14ac:dyDescent="0.2">
      <c r="B292" s="117"/>
      <c r="C292" s="117"/>
      <c r="D292" s="186"/>
      <c r="E292" s="186"/>
      <c r="F292" s="186"/>
      <c r="G292" s="186"/>
      <c r="H292" s="186"/>
      <c r="I292" s="186"/>
      <c r="J292" s="186"/>
      <c r="K292" s="186"/>
      <c r="L292" s="186"/>
      <c r="M292" s="144"/>
      <c r="N292" s="144"/>
      <c r="O292" s="144"/>
      <c r="P292" s="144"/>
      <c r="Q292" s="270"/>
      <c r="R292" s="65" t="s">
        <v>13</v>
      </c>
      <c r="S292" s="18">
        <f t="shared" ref="S292:AA292" si="352">S34</f>
        <v>34</v>
      </c>
      <c r="T292" s="19">
        <f t="shared" si="352"/>
        <v>14</v>
      </c>
      <c r="U292" s="18">
        <f t="shared" si="352"/>
        <v>85</v>
      </c>
      <c r="V292" s="37">
        <f t="shared" si="352"/>
        <v>27</v>
      </c>
      <c r="W292" s="37">
        <f t="shared" si="352"/>
        <v>38</v>
      </c>
      <c r="X292" s="19">
        <f t="shared" si="352"/>
        <v>30</v>
      </c>
      <c r="Y292" s="18">
        <f t="shared" si="352"/>
        <v>40</v>
      </c>
      <c r="Z292" s="37">
        <f t="shared" si="352"/>
        <v>35</v>
      </c>
      <c r="AA292" s="19">
        <f t="shared" si="352"/>
        <v>108</v>
      </c>
      <c r="AB292" s="45">
        <f>SUM(S292:AA292)</f>
        <v>411</v>
      </c>
      <c r="AC292" s="42">
        <f>SUM((T290*T292)+(U290*U292)+(V290*V292)+(W290*W292)+(X290*X292)+(Y290*Y292)+(Z290*Z292)+(AA290*AA292))/(T292+U292+V292+W292+X292+Y292+Z292+AA292)</f>
        <v>2.522546419098143</v>
      </c>
      <c r="AD292" s="67">
        <f>SUM(AC292/4*100)</f>
        <v>63.063660477453574</v>
      </c>
      <c r="AE292" s="270"/>
      <c r="AF292" s="60" t="s">
        <v>13</v>
      </c>
      <c r="AG292" s="18">
        <f t="shared" ref="AG292:AO292" si="353">AG34</f>
        <v>12</v>
      </c>
      <c r="AH292" s="19">
        <f t="shared" si="353"/>
        <v>17</v>
      </c>
      <c r="AI292" s="18">
        <f t="shared" si="353"/>
        <v>32</v>
      </c>
      <c r="AJ292" s="37">
        <f t="shared" si="353"/>
        <v>13</v>
      </c>
      <c r="AK292" s="37">
        <f t="shared" si="353"/>
        <v>47</v>
      </c>
      <c r="AL292" s="19">
        <f t="shared" si="353"/>
        <v>52</v>
      </c>
      <c r="AM292" s="18">
        <f t="shared" si="353"/>
        <v>33</v>
      </c>
      <c r="AN292" s="37">
        <f t="shared" si="353"/>
        <v>25</v>
      </c>
      <c r="AO292" s="19">
        <f t="shared" si="353"/>
        <v>31</v>
      </c>
      <c r="AP292" s="45">
        <f>SUM(AG292:AO292)</f>
        <v>262</v>
      </c>
      <c r="AQ292" s="42">
        <f>SUM((AH290*AH292)+(AI290*AI292)+(AJ290*AJ292)+(AK290*AK292)+(AL290*AL292)+(AM290*AM292)+(AN290*AN292)+(AO290*AO292))/(AH292+AI292+AJ292+AK292+AL292+AM292+AN292+AO292)</f>
        <v>2.3439999999999999</v>
      </c>
      <c r="AR292" s="67">
        <f>SUM(AQ292/4*100)</f>
        <v>58.599999999999994</v>
      </c>
      <c r="AT292" s="270"/>
      <c r="AU292" s="60" t="s">
        <v>13</v>
      </c>
      <c r="AV292" s="18">
        <f t="shared" si="351"/>
        <v>46</v>
      </c>
      <c r="AW292" s="19">
        <f t="shared" si="351"/>
        <v>31</v>
      </c>
      <c r="AX292" s="18">
        <f t="shared" si="351"/>
        <v>117</v>
      </c>
      <c r="AY292" s="37">
        <f t="shared" si="351"/>
        <v>40</v>
      </c>
      <c r="AZ292" s="37">
        <f t="shared" si="351"/>
        <v>85</v>
      </c>
      <c r="BA292" s="19">
        <f t="shared" si="351"/>
        <v>82</v>
      </c>
      <c r="BB292" s="18">
        <f t="shared" si="351"/>
        <v>73</v>
      </c>
      <c r="BC292" s="37">
        <f t="shared" si="351"/>
        <v>60</v>
      </c>
      <c r="BD292" s="19">
        <f t="shared" si="351"/>
        <v>139</v>
      </c>
      <c r="BE292" s="45">
        <f>SUM(AV292:BD292)</f>
        <v>673</v>
      </c>
      <c r="BF292" s="42">
        <f>SUM((AW290*AW292)+(AX290*AX292)+(AY290*AY292)+(AZ290*AZ292)+(BA290*BA292)+(BB290*BB292)+(BC290*BC292)+(BD290*BD292))/(AW292+AX292+AY292+AZ292+BA292+BB292+BC292+BD292)</f>
        <v>2.4513556618819776</v>
      </c>
      <c r="BG292" s="67">
        <f t="shared" ref="BG292:BG300" si="354">SUM(BF292/4*100)</f>
        <v>61.283891547049443</v>
      </c>
    </row>
    <row r="293" spans="2:59" ht="21" customHeight="1" thickBot="1" x14ac:dyDescent="0.25">
      <c r="B293" s="117"/>
      <c r="C293" s="117"/>
      <c r="D293" s="186"/>
      <c r="E293" s="186"/>
      <c r="F293" s="186"/>
      <c r="G293" s="186"/>
      <c r="H293" s="186"/>
      <c r="I293" s="186"/>
      <c r="J293" s="186"/>
      <c r="K293" s="186"/>
      <c r="L293" s="186"/>
      <c r="M293" s="144"/>
      <c r="N293" s="144"/>
      <c r="O293" s="144"/>
      <c r="P293" s="144"/>
      <c r="Q293" s="270"/>
      <c r="R293" s="107" t="s">
        <v>0</v>
      </c>
      <c r="S293" s="24">
        <f t="shared" ref="S293:AA293" si="355">S56</f>
        <v>24</v>
      </c>
      <c r="T293" s="25">
        <f t="shared" si="355"/>
        <v>9</v>
      </c>
      <c r="U293" s="24">
        <f t="shared" si="355"/>
        <v>22</v>
      </c>
      <c r="V293" s="26">
        <f t="shared" si="355"/>
        <v>3</v>
      </c>
      <c r="W293" s="26">
        <f t="shared" si="355"/>
        <v>30</v>
      </c>
      <c r="X293" s="25">
        <f t="shared" si="355"/>
        <v>19</v>
      </c>
      <c r="Y293" s="24">
        <f t="shared" si="355"/>
        <v>38</v>
      </c>
      <c r="Z293" s="26">
        <f t="shared" si="355"/>
        <v>43</v>
      </c>
      <c r="AA293" s="25">
        <f t="shared" si="355"/>
        <v>121</v>
      </c>
      <c r="AB293" s="27">
        <f>SUM(S293:AA293)</f>
        <v>309</v>
      </c>
      <c r="AC293" s="42">
        <f>SUM((T290*T293)+(U290*U293)+(V290*V293)+(W290*W293)+(X290*X293)+(Y290*Y293)+(Z290*Z293)+(AA290*AA293))/(T293+U293+V293+W293+X293+Y293+Z293+AA293)</f>
        <v>3.0964912280701755</v>
      </c>
      <c r="AD293" s="71">
        <f>SUM(AC293/4*100)</f>
        <v>77.412280701754383</v>
      </c>
      <c r="AE293" s="270"/>
      <c r="AF293" s="61" t="s">
        <v>0</v>
      </c>
      <c r="AG293" s="24">
        <f t="shared" ref="AG293:AO293" si="356">AG56</f>
        <v>21</v>
      </c>
      <c r="AH293" s="25">
        <f t="shared" si="356"/>
        <v>21</v>
      </c>
      <c r="AI293" s="24">
        <f t="shared" si="356"/>
        <v>21</v>
      </c>
      <c r="AJ293" s="26">
        <f t="shared" si="356"/>
        <v>10</v>
      </c>
      <c r="AK293" s="26">
        <f t="shared" si="356"/>
        <v>28</v>
      </c>
      <c r="AL293" s="25">
        <f t="shared" si="356"/>
        <v>44</v>
      </c>
      <c r="AM293" s="24">
        <f t="shared" si="356"/>
        <v>64</v>
      </c>
      <c r="AN293" s="26">
        <f t="shared" si="356"/>
        <v>42</v>
      </c>
      <c r="AO293" s="25">
        <f t="shared" si="356"/>
        <v>49</v>
      </c>
      <c r="AP293" s="27">
        <f>SUM(AG293:AO293)</f>
        <v>300</v>
      </c>
      <c r="AQ293" s="42">
        <f>SUM((AH290*AH293)+(AI290*AI293)+(AJ290*AJ293)+(AK290*AK293)+(AL290*AL293)+(AM290*AM293)+(AN290*AN293)+(AO290*AO293))/(AH293+AI293+AJ293+AK293+AL293+AM293+AN293+AO293)</f>
        <v>2.6415770609318998</v>
      </c>
      <c r="AR293" s="71">
        <f>SUM(AQ293/4*100)</f>
        <v>66.039426523297493</v>
      </c>
      <c r="AS293" s="53"/>
      <c r="AT293" s="270"/>
      <c r="AU293" s="61" t="s">
        <v>0</v>
      </c>
      <c r="AV293" s="24">
        <f t="shared" si="351"/>
        <v>45</v>
      </c>
      <c r="AW293" s="25">
        <f t="shared" si="351"/>
        <v>30</v>
      </c>
      <c r="AX293" s="24">
        <f t="shared" si="351"/>
        <v>43</v>
      </c>
      <c r="AY293" s="26">
        <f t="shared" si="351"/>
        <v>13</v>
      </c>
      <c r="AZ293" s="26">
        <f t="shared" si="351"/>
        <v>58</v>
      </c>
      <c r="BA293" s="25">
        <f t="shared" si="351"/>
        <v>63</v>
      </c>
      <c r="BB293" s="24">
        <f t="shared" si="351"/>
        <v>102</v>
      </c>
      <c r="BC293" s="26">
        <f t="shared" si="351"/>
        <v>85</v>
      </c>
      <c r="BD293" s="25">
        <f t="shared" si="351"/>
        <v>170</v>
      </c>
      <c r="BE293" s="27">
        <f>SUM(AV293:BD293)</f>
        <v>609</v>
      </c>
      <c r="BF293" s="42">
        <f>SUM((AW290*AW293)+(AX290*AX293)+(AY290*AY293)+(AZ290*AZ293)+(BA290*BA293)+(BB290*BB293)+(BC290*BC293)+(BD290*BD293))/(AW293+AX293+AY293+AZ293+BA293+BB293+BC293+BD293)</f>
        <v>2.8714539007092199</v>
      </c>
      <c r="BG293" s="71">
        <f t="shared" si="354"/>
        <v>71.786347517730491</v>
      </c>
    </row>
    <row r="294" spans="2:59" ht="21" customHeight="1" x14ac:dyDescent="0.25">
      <c r="Q294" s="270"/>
      <c r="R294" s="403" t="s">
        <v>6</v>
      </c>
      <c r="S294" s="24">
        <f>SUM(S291:S293)</f>
        <v>67</v>
      </c>
      <c r="T294" s="25">
        <f t="shared" ref="T294:AB294" si="357">SUM(T291:T293)</f>
        <v>42</v>
      </c>
      <c r="U294" s="24">
        <f t="shared" si="357"/>
        <v>151</v>
      </c>
      <c r="V294" s="26">
        <f t="shared" si="357"/>
        <v>40</v>
      </c>
      <c r="W294" s="26">
        <f t="shared" si="357"/>
        <v>93</v>
      </c>
      <c r="X294" s="25">
        <f t="shared" si="357"/>
        <v>62</v>
      </c>
      <c r="Y294" s="24">
        <f t="shared" si="357"/>
        <v>107</v>
      </c>
      <c r="Z294" s="26">
        <f t="shared" si="357"/>
        <v>103</v>
      </c>
      <c r="AA294" s="25">
        <f t="shared" si="357"/>
        <v>309</v>
      </c>
      <c r="AB294" s="357">
        <f t="shared" si="357"/>
        <v>974</v>
      </c>
      <c r="AC294" s="287">
        <f>SUM((T290*T294)+(U290*U294)+(V290*V294)+(W290*W294)+(X290*X294)+(Y290*Y294)+(Z290*Z294)+(AA290*AA294))/(T294+U294+V294+W294+X294+Y294+Z294+AA294)</f>
        <v>2.7227122381477398</v>
      </c>
      <c r="AD294" s="384">
        <f>SUM(AC294/4*100)</f>
        <v>68.067805953693494</v>
      </c>
      <c r="AE294" s="270"/>
      <c r="AF294" s="366" t="s">
        <v>6</v>
      </c>
      <c r="AG294" s="24">
        <f>SUM(AG291:AG293)</f>
        <v>50</v>
      </c>
      <c r="AH294" s="25">
        <f t="shared" ref="AH294:AP294" si="358">SUM(AH291:AH293)</f>
        <v>92</v>
      </c>
      <c r="AI294" s="24">
        <f t="shared" si="358"/>
        <v>89</v>
      </c>
      <c r="AJ294" s="26">
        <f t="shared" si="358"/>
        <v>42</v>
      </c>
      <c r="AK294" s="26">
        <f t="shared" si="358"/>
        <v>119</v>
      </c>
      <c r="AL294" s="25">
        <f t="shared" si="358"/>
        <v>137</v>
      </c>
      <c r="AM294" s="24">
        <f t="shared" si="358"/>
        <v>144</v>
      </c>
      <c r="AN294" s="26">
        <f t="shared" si="358"/>
        <v>103</v>
      </c>
      <c r="AO294" s="25">
        <f t="shared" si="358"/>
        <v>129</v>
      </c>
      <c r="AP294" s="357">
        <f t="shared" si="358"/>
        <v>905</v>
      </c>
      <c r="AQ294" s="287">
        <f>SUM((AH290*AH294)+(AI290*AI294)+(AJ290*AJ294)+(AK290*AK294)+(AL290*AL294)+(AM290*AM294)+(AN290*AN294)+(AO290*AO294))/(AH294+AI294+AJ294+AK294+AL294+AM294+AN294+AO294)</f>
        <v>2.3871345029239768</v>
      </c>
      <c r="AR294" s="384">
        <f>SUM(AQ294/4*100)</f>
        <v>59.67836257309942</v>
      </c>
      <c r="AT294" s="270"/>
      <c r="AU294" s="366" t="s">
        <v>6</v>
      </c>
      <c r="AV294" s="24">
        <f t="shared" ref="AV294:BE294" si="359">SUM(AV291:AV293)</f>
        <v>117</v>
      </c>
      <c r="AW294" s="25">
        <f t="shared" si="359"/>
        <v>134</v>
      </c>
      <c r="AX294" s="24">
        <f t="shared" si="359"/>
        <v>240</v>
      </c>
      <c r="AY294" s="26">
        <f t="shared" si="359"/>
        <v>82</v>
      </c>
      <c r="AZ294" s="26">
        <f t="shared" si="359"/>
        <v>212</v>
      </c>
      <c r="BA294" s="25">
        <f t="shared" si="359"/>
        <v>199</v>
      </c>
      <c r="BB294" s="24">
        <f t="shared" si="359"/>
        <v>251</v>
      </c>
      <c r="BC294" s="26">
        <f t="shared" si="359"/>
        <v>206</v>
      </c>
      <c r="BD294" s="25">
        <f t="shared" si="359"/>
        <v>438</v>
      </c>
      <c r="BE294" s="357">
        <f t="shared" si="359"/>
        <v>1879</v>
      </c>
      <c r="BF294" s="287">
        <f>SUM((AW290*AW294)+(AX290*AX294)+(AY290*AY294)+(AZ290*AZ294)+(BA290*BA294)+(BB290*BB294)+(BC290*BC294)+(BD290*BD294))/(AW294+AX294+AY294+AZ294+BA294+BB294+BC294+BD294)</f>
        <v>2.5598751418842225</v>
      </c>
      <c r="BG294" s="384">
        <f>SUM(BF294/4*100)</f>
        <v>63.99687854710556</v>
      </c>
    </row>
    <row r="295" spans="2:59" ht="21.75" customHeight="1" x14ac:dyDescent="0.25">
      <c r="Q295" s="270"/>
      <c r="R295" s="404"/>
      <c r="S295" s="277">
        <f>SUM(S294+T294)</f>
        <v>109</v>
      </c>
      <c r="T295" s="279"/>
      <c r="U295" s="277">
        <f>SUM(U294+V294+W294+X294)</f>
        <v>346</v>
      </c>
      <c r="V295" s="278"/>
      <c r="W295" s="278"/>
      <c r="X295" s="279"/>
      <c r="Y295" s="277">
        <f>SUM(Y294+Z294+AA294)</f>
        <v>519</v>
      </c>
      <c r="Z295" s="278"/>
      <c r="AA295" s="279"/>
      <c r="AB295" s="358"/>
      <c r="AC295" s="287"/>
      <c r="AD295" s="384"/>
      <c r="AE295" s="270"/>
      <c r="AF295" s="367"/>
      <c r="AG295" s="277">
        <f>SUM(AG294+AH294)</f>
        <v>142</v>
      </c>
      <c r="AH295" s="279"/>
      <c r="AI295" s="277">
        <f>SUM(AI294+AJ294+AK294+AL294)</f>
        <v>387</v>
      </c>
      <c r="AJ295" s="278"/>
      <c r="AK295" s="278"/>
      <c r="AL295" s="279"/>
      <c r="AM295" s="277">
        <f>SUM(AM294+AN294+AO294)</f>
        <v>376</v>
      </c>
      <c r="AN295" s="278"/>
      <c r="AO295" s="279"/>
      <c r="AP295" s="358"/>
      <c r="AQ295" s="287"/>
      <c r="AR295" s="384"/>
      <c r="AS295" s="55"/>
      <c r="AT295" s="270"/>
      <c r="AU295" s="367"/>
      <c r="AV295" s="277">
        <f>SUM(AV294+AW294)</f>
        <v>251</v>
      </c>
      <c r="AW295" s="279"/>
      <c r="AX295" s="277">
        <f>SUM(AX294+AY294+AZ294+BA294)</f>
        <v>733</v>
      </c>
      <c r="AY295" s="278"/>
      <c r="AZ295" s="278"/>
      <c r="BA295" s="279"/>
      <c r="BB295" s="277">
        <f>SUM(BB294+BC294+BD294)</f>
        <v>895</v>
      </c>
      <c r="BC295" s="278"/>
      <c r="BD295" s="279"/>
      <c r="BE295" s="358"/>
      <c r="BF295" s="287"/>
      <c r="BG295" s="384"/>
    </row>
    <row r="296" spans="2:59" ht="21" customHeight="1" x14ac:dyDescent="0.25">
      <c r="Q296" s="270"/>
      <c r="R296" s="107" t="s">
        <v>7</v>
      </c>
      <c r="S296" s="48">
        <f>SUM(S294/((AB294)-(S294)))</f>
        <v>7.3869900771775077E-2</v>
      </c>
      <c r="T296" s="49">
        <f>SUM(T294/((AB294)-(S294)))</f>
        <v>4.6306504961411248E-2</v>
      </c>
      <c r="U296" s="48">
        <f>SUM(U294/((AB294)-(S294)))</f>
        <v>0.16648291069459759</v>
      </c>
      <c r="V296" s="38">
        <f>SUM(V294/((AB294)-(S294)))</f>
        <v>4.4101433296582136E-2</v>
      </c>
      <c r="W296" s="38">
        <f>SUM(W294/((AB294)-(S294)))</f>
        <v>0.10253583241455347</v>
      </c>
      <c r="X296" s="49">
        <f>SUM(X294/((AB294)-(S294)))</f>
        <v>6.8357221609702312E-2</v>
      </c>
      <c r="Y296" s="48">
        <f>SUM(Y294/((AB294)-(S294)))</f>
        <v>0.11797133406835722</v>
      </c>
      <c r="Z296" s="38">
        <f>SUM(Z294/((AB294)-(S294)))</f>
        <v>0.11356119073869901</v>
      </c>
      <c r="AA296" s="49">
        <f>SUM(AA294/((AB294)-(S294)))</f>
        <v>0.34068357221609702</v>
      </c>
      <c r="AB296" s="282">
        <f>SUM(T297+U297+Y297)</f>
        <v>1</v>
      </c>
      <c r="AC296" s="287" t="e">
        <f>SUM((#REF!*T296)+(#REF!*U296)+(#REF!*V296)+(#REF!*W296)+(#REF!*X296)+(#REF!*Y296)+(#REF!*Z296)+(#REF!*AA296))/(T296+U296+V296+W296+X296+Y296+Z296+AA296)</f>
        <v>#REF!</v>
      </c>
      <c r="AD296" s="384"/>
      <c r="AE296" s="270"/>
      <c r="AF296" s="61" t="s">
        <v>7</v>
      </c>
      <c r="AG296" s="48">
        <f>SUM(AG294/((AP294)-(AG294)))</f>
        <v>5.8479532163742687E-2</v>
      </c>
      <c r="AH296" s="49">
        <f>SUM(AH294/((AP294)-(AG294)))</f>
        <v>0.10760233918128655</v>
      </c>
      <c r="AI296" s="48">
        <f>SUM(AI294/((AP294)-(AG294)))</f>
        <v>0.10409356725146199</v>
      </c>
      <c r="AJ296" s="38">
        <f>SUM(AJ294/((AP294)-(AG294)))</f>
        <v>4.912280701754386E-2</v>
      </c>
      <c r="AK296" s="38">
        <f>SUM(AK294/((AP294)-(AG294)))</f>
        <v>0.1391812865497076</v>
      </c>
      <c r="AL296" s="49">
        <f>SUM(AL294/((AP294)-(AG294)))</f>
        <v>0.16023391812865498</v>
      </c>
      <c r="AM296" s="48">
        <f>SUM(AM294/((AP294)-(AG294)))</f>
        <v>0.16842105263157894</v>
      </c>
      <c r="AN296" s="38">
        <f>SUM(AN294/((AP294)-(AG294)))</f>
        <v>0.12046783625730995</v>
      </c>
      <c r="AO296" s="49">
        <f>SUM(AO294/((AP294)-(AG294)))</f>
        <v>0.15087719298245614</v>
      </c>
      <c r="AP296" s="282">
        <f>SUM(AH297+AI297+AM297)</f>
        <v>1</v>
      </c>
      <c r="AQ296" s="287" t="e">
        <f>SUM((#REF!*AH296)+(#REF!*AI296)+(#REF!*AJ296)+(#REF!*AK296)+(#REF!*AL296)+(#REF!*AM296)+(#REF!*AN296)+(#REF!*AO296))/(AH296+AI296+AJ296+AK296+AL296+AM296+AN296+AO296)</f>
        <v>#REF!</v>
      </c>
      <c r="AR296" s="384"/>
      <c r="AT296" s="270"/>
      <c r="AU296" s="61" t="s">
        <v>7</v>
      </c>
      <c r="AV296" s="48">
        <f>SUM(AV294/((BE294)-(AV294)))</f>
        <v>6.6401816118047671E-2</v>
      </c>
      <c r="AW296" s="49">
        <f>SUM(AW294/((BE294)-(AV294)))</f>
        <v>7.6049943246311008E-2</v>
      </c>
      <c r="AX296" s="48">
        <f>SUM(AX294/((BE294)-(AV294)))</f>
        <v>0.1362088535754824</v>
      </c>
      <c r="AY296" s="38">
        <f>SUM(AY294/((BE294)-(AV294)))</f>
        <v>4.6538024971623154E-2</v>
      </c>
      <c r="AZ296" s="38">
        <f>SUM(AZ294/((BE294)-(AV294)))</f>
        <v>0.12031782065834279</v>
      </c>
      <c r="BA296" s="49">
        <f>SUM(BA294/((BE294)-(AV294)))</f>
        <v>0.11293984108967083</v>
      </c>
      <c r="BB296" s="48">
        <f>SUM(BB294/((BE294)-(AV294)))</f>
        <v>0.14245175936435869</v>
      </c>
      <c r="BC296" s="38">
        <f>SUM(BC294/((BE294)-(AV294)))</f>
        <v>0.11691259931895573</v>
      </c>
      <c r="BD296" s="49">
        <f>SUM(BD294/((BE294)-(AV294)))</f>
        <v>0.24858115777525538</v>
      </c>
      <c r="BE296" s="282">
        <f>SUM(AW297+AX297+BB297)</f>
        <v>0.99999999999999989</v>
      </c>
      <c r="BF296" s="287" t="e">
        <f>SUM((#REF!*AW296)+(#REF!*AX296)+(#REF!*AY296)+(#REF!*AZ296)+(#REF!*BA296)+(#REF!*BB296)+(#REF!*BC296)+(#REF!*BD296))/(AW296+AX296+AY296+AZ296+BA296+BB296+BC296+BD296)</f>
        <v>#REF!</v>
      </c>
      <c r="BG296" s="384"/>
    </row>
    <row r="297" spans="2:59" ht="21" customHeight="1" thickBot="1" x14ac:dyDescent="0.3">
      <c r="Q297" s="270"/>
      <c r="R297" s="124" t="s">
        <v>10</v>
      </c>
      <c r="S297" s="151">
        <f>SUM(S296)</f>
        <v>7.3869900771775077E-2</v>
      </c>
      <c r="T297" s="153">
        <f>SUM(T296)</f>
        <v>4.6306504961411248E-2</v>
      </c>
      <c r="U297" s="284">
        <f>SUM(U296:X296)</f>
        <v>0.38147739801543551</v>
      </c>
      <c r="V297" s="285"/>
      <c r="W297" s="285"/>
      <c r="X297" s="286"/>
      <c r="Y297" s="284">
        <f>SUM(Y296:AA296)</f>
        <v>0.57221609702315324</v>
      </c>
      <c r="Z297" s="285"/>
      <c r="AA297" s="286"/>
      <c r="AB297" s="283"/>
      <c r="AC297" s="288" t="e">
        <f>SUM((#REF!*T297)+(#REF!*U297)+(#REF!*V297)+(#REF!*W297)+(#REF!*X297)+(#REF!*Y297)+(#REF!*Z297)+(#REF!*AA297))/(T297+U297+V297+W297+X297+Y297+Z297+AA297)</f>
        <v>#REF!</v>
      </c>
      <c r="AD297" s="384"/>
      <c r="AE297" s="270"/>
      <c r="AF297" s="63" t="s">
        <v>10</v>
      </c>
      <c r="AG297" s="151">
        <f>SUM(AG296)</f>
        <v>5.8479532163742687E-2</v>
      </c>
      <c r="AH297" s="153">
        <f>SUM(AH296)</f>
        <v>0.10760233918128655</v>
      </c>
      <c r="AI297" s="284">
        <f>SUM(AI296:AL296)</f>
        <v>0.45263157894736838</v>
      </c>
      <c r="AJ297" s="285"/>
      <c r="AK297" s="285"/>
      <c r="AL297" s="286"/>
      <c r="AM297" s="284">
        <f>SUM(AM296:AO296)</f>
        <v>0.43976608187134503</v>
      </c>
      <c r="AN297" s="285"/>
      <c r="AO297" s="286"/>
      <c r="AP297" s="283"/>
      <c r="AQ297" s="288" t="e">
        <f>SUM((#REF!*AH297)+(#REF!*AI297)+(#REF!*AJ297)+(#REF!*AK297)+(#REF!*AL297)+(#REF!*AM297)+(#REF!*AN297)+(#REF!*AO297))/(AH297+AI297+AJ297+AK297+AL297+AM297+AN297+AO297)</f>
        <v>#REF!</v>
      </c>
      <c r="AR297" s="384"/>
      <c r="AT297" s="270"/>
      <c r="AU297" s="63" t="s">
        <v>10</v>
      </c>
      <c r="AV297" s="151">
        <f>SUM(AV296)</f>
        <v>6.6401816118047671E-2</v>
      </c>
      <c r="AW297" s="153">
        <f>SUM(AW296)</f>
        <v>7.6049943246311008E-2</v>
      </c>
      <c r="AX297" s="284">
        <f>SUM(AX296:BA296)</f>
        <v>0.41600454029511913</v>
      </c>
      <c r="AY297" s="285"/>
      <c r="AZ297" s="285"/>
      <c r="BA297" s="286"/>
      <c r="BB297" s="284">
        <f>SUM(BB296:BD296)</f>
        <v>0.50794551645856978</v>
      </c>
      <c r="BC297" s="285"/>
      <c r="BD297" s="286"/>
      <c r="BE297" s="283"/>
      <c r="BF297" s="288" t="e">
        <f>SUM((#REF!*AW297)+(#REF!*AX297)+(#REF!*AY297)+(#REF!*AZ297)+(#REF!*BA297)+(#REF!*BB297)+(#REF!*BC297)+(#REF!*BD297))/(AW297+AX297+AY297+AZ297+BA297+BB297+BC297+BD297)</f>
        <v>#REF!</v>
      </c>
      <c r="BG297" s="384"/>
    </row>
    <row r="298" spans="2:59" ht="21" customHeight="1" x14ac:dyDescent="0.25">
      <c r="Q298" s="270"/>
      <c r="R298" s="94" t="s">
        <v>14</v>
      </c>
      <c r="S298" s="20">
        <f t="shared" ref="S298:AA298" si="360">S78</f>
        <v>19</v>
      </c>
      <c r="T298" s="21">
        <f t="shared" si="360"/>
        <v>18</v>
      </c>
      <c r="U298" s="20">
        <f t="shared" si="360"/>
        <v>24</v>
      </c>
      <c r="V298" s="22">
        <f t="shared" si="360"/>
        <v>31</v>
      </c>
      <c r="W298" s="22">
        <f t="shared" si="360"/>
        <v>36</v>
      </c>
      <c r="X298" s="21">
        <f t="shared" si="360"/>
        <v>81</v>
      </c>
      <c r="Y298" s="20">
        <f t="shared" si="360"/>
        <v>97</v>
      </c>
      <c r="Z298" s="22">
        <f t="shared" si="360"/>
        <v>62</v>
      </c>
      <c r="AA298" s="21">
        <f t="shared" si="360"/>
        <v>87</v>
      </c>
      <c r="AB298" s="23">
        <f>SUM(S298:AA298)</f>
        <v>455</v>
      </c>
      <c r="AC298" s="41">
        <f>SUM((T290*T298)+(U290*U298)+(V290*V298)+(W290*W298)+(X290*X298)+(Y290*Y298)+(Z290*Z298)+(AA290*AA298))/(T298+U298+V298+W298+X298+Y298+Z298+AA298)</f>
        <v>2.7545871559633026</v>
      </c>
      <c r="AD298" s="66">
        <f>SUM(AC298/4*100)</f>
        <v>68.864678899082563</v>
      </c>
      <c r="AE298" s="270"/>
      <c r="AF298" s="76" t="s">
        <v>14</v>
      </c>
      <c r="AG298" s="20">
        <f t="shared" ref="AG298:AO298" si="361">AG78</f>
        <v>43</v>
      </c>
      <c r="AH298" s="21">
        <f t="shared" si="361"/>
        <v>33</v>
      </c>
      <c r="AI298" s="20">
        <f t="shared" si="361"/>
        <v>46</v>
      </c>
      <c r="AJ298" s="22">
        <f t="shared" si="361"/>
        <v>32</v>
      </c>
      <c r="AK298" s="22">
        <f t="shared" si="361"/>
        <v>39</v>
      </c>
      <c r="AL298" s="21">
        <f t="shared" si="361"/>
        <v>73</v>
      </c>
      <c r="AM298" s="20">
        <f t="shared" si="361"/>
        <v>63</v>
      </c>
      <c r="AN298" s="22">
        <f t="shared" si="361"/>
        <v>48</v>
      </c>
      <c r="AO298" s="21">
        <f t="shared" si="361"/>
        <v>66</v>
      </c>
      <c r="AP298" s="23">
        <f>SUM(AG298:AO298)</f>
        <v>443</v>
      </c>
      <c r="AQ298" s="41">
        <f>SUM((AH290*AH298)+(AI290*AI298)+(AJ290*AJ298)+(AK290*AK298)+(AL290*AL298)+(AM290*AM298)+(AN290*AN298)+(AO290*AO298))/(AH298+AI298+AJ298+AK298+AL298+AM298+AN298+AO298)</f>
        <v>2.4387500000000002</v>
      </c>
      <c r="AR298" s="66">
        <f>SUM(AQ298/4*100)</f>
        <v>60.968750000000007</v>
      </c>
      <c r="AT298" s="270"/>
      <c r="AU298" s="76" t="s">
        <v>14</v>
      </c>
      <c r="AV298" s="20">
        <f t="shared" ref="AV298:BD300" si="362">SUM(S298+AG298)</f>
        <v>62</v>
      </c>
      <c r="AW298" s="21">
        <f t="shared" si="362"/>
        <v>51</v>
      </c>
      <c r="AX298" s="20">
        <f t="shared" si="362"/>
        <v>70</v>
      </c>
      <c r="AY298" s="22">
        <f t="shared" si="362"/>
        <v>63</v>
      </c>
      <c r="AZ298" s="22">
        <f t="shared" si="362"/>
        <v>75</v>
      </c>
      <c r="BA298" s="21">
        <f t="shared" si="362"/>
        <v>154</v>
      </c>
      <c r="BB298" s="20">
        <f t="shared" si="362"/>
        <v>160</v>
      </c>
      <c r="BC298" s="22">
        <f t="shared" si="362"/>
        <v>110</v>
      </c>
      <c r="BD298" s="21">
        <f t="shared" si="362"/>
        <v>153</v>
      </c>
      <c r="BE298" s="23">
        <f>SUM(AV298:BD298)</f>
        <v>898</v>
      </c>
      <c r="BF298" s="41">
        <f>SUM((AW290*AW298)+(AX290*AX298)+(AY290*AY298)+(AZ290*AZ298)+(BA290*BA298)+(BB290*BB298)+(BC290*BC298)+(BD290*BD298))/(AW298+AX298+AY298+AZ298+BA298+BB298+BC298+BD298)</f>
        <v>2.6034688995215309</v>
      </c>
      <c r="BG298" s="66">
        <f t="shared" si="354"/>
        <v>65.086722488038276</v>
      </c>
    </row>
    <row r="299" spans="2:59" ht="21.75" customHeight="1" x14ac:dyDescent="0.25">
      <c r="Q299" s="270"/>
      <c r="R299" s="107" t="s">
        <v>15</v>
      </c>
      <c r="S299" s="24">
        <f t="shared" ref="S299:AA299" si="363">S100</f>
        <v>23</v>
      </c>
      <c r="T299" s="25">
        <f t="shared" si="363"/>
        <v>31</v>
      </c>
      <c r="U299" s="24">
        <f t="shared" si="363"/>
        <v>82</v>
      </c>
      <c r="V299" s="26">
        <f t="shared" si="363"/>
        <v>40</v>
      </c>
      <c r="W299" s="26">
        <f t="shared" si="363"/>
        <v>34</v>
      </c>
      <c r="X299" s="25">
        <f t="shared" si="363"/>
        <v>53</v>
      </c>
      <c r="Y299" s="24">
        <f t="shared" si="363"/>
        <v>67</v>
      </c>
      <c r="Z299" s="26">
        <f t="shared" si="363"/>
        <v>47</v>
      </c>
      <c r="AA299" s="25">
        <f t="shared" si="363"/>
        <v>71</v>
      </c>
      <c r="AB299" s="27">
        <f>SUM(S299:AA299)</f>
        <v>448</v>
      </c>
      <c r="AC299" s="42">
        <f>SUM((T290*T299)+(U290*U299)+(V290*V299)+(W290*W299)+(X290*X299)+(Y290*Y299)+(Z290*Z299)+(AA290*AA299))/(T299+U299+V299+W299+X299+Y299+Z299+AA299)</f>
        <v>2.3341176470588234</v>
      </c>
      <c r="AD299" s="67">
        <f>SUM(AC299/4*100)</f>
        <v>58.352941176470587</v>
      </c>
      <c r="AE299" s="270"/>
      <c r="AF299" s="61" t="s">
        <v>15</v>
      </c>
      <c r="AG299" s="24">
        <f t="shared" ref="AG299:AO299" si="364">AG100</f>
        <v>3</v>
      </c>
      <c r="AH299" s="25">
        <f t="shared" si="364"/>
        <v>42</v>
      </c>
      <c r="AI299" s="24">
        <f t="shared" si="364"/>
        <v>47</v>
      </c>
      <c r="AJ299" s="26">
        <f t="shared" si="364"/>
        <v>20</v>
      </c>
      <c r="AK299" s="26">
        <f t="shared" si="364"/>
        <v>47</v>
      </c>
      <c r="AL299" s="25">
        <f t="shared" si="364"/>
        <v>47</v>
      </c>
      <c r="AM299" s="24">
        <f t="shared" si="364"/>
        <v>50</v>
      </c>
      <c r="AN299" s="26">
        <f t="shared" si="364"/>
        <v>19</v>
      </c>
      <c r="AO299" s="25">
        <f t="shared" si="364"/>
        <v>78</v>
      </c>
      <c r="AP299" s="27">
        <f>SUM(AG299:AO299)</f>
        <v>353</v>
      </c>
      <c r="AQ299" s="42">
        <f>SUM((AH290*AH299)+(AI290*AI299)+(AJ290*AJ299)+(AK290*AK299)+(AL290*AL299)+(AM290*AM299)+(AN290*AN299)+(AO290*AO299))/(AH299+AI299+AJ299+AK299+AL299+AM299+AN299+AO299)</f>
        <v>2.3342857142857141</v>
      </c>
      <c r="AR299" s="67">
        <f>SUM(AQ299/4*100)</f>
        <v>58.357142857142854</v>
      </c>
      <c r="AT299" s="270"/>
      <c r="AU299" s="61" t="s">
        <v>15</v>
      </c>
      <c r="AV299" s="24">
        <f t="shared" si="362"/>
        <v>26</v>
      </c>
      <c r="AW299" s="25">
        <f t="shared" si="362"/>
        <v>73</v>
      </c>
      <c r="AX299" s="24">
        <f t="shared" si="362"/>
        <v>129</v>
      </c>
      <c r="AY299" s="26">
        <f t="shared" si="362"/>
        <v>60</v>
      </c>
      <c r="AZ299" s="26">
        <f t="shared" si="362"/>
        <v>81</v>
      </c>
      <c r="BA299" s="25">
        <f t="shared" si="362"/>
        <v>100</v>
      </c>
      <c r="BB299" s="24">
        <f t="shared" si="362"/>
        <v>117</v>
      </c>
      <c r="BC299" s="26">
        <f t="shared" si="362"/>
        <v>66</v>
      </c>
      <c r="BD299" s="25">
        <f t="shared" si="362"/>
        <v>149</v>
      </c>
      <c r="BE299" s="27">
        <f>SUM(AV299:BD299)</f>
        <v>801</v>
      </c>
      <c r="BF299" s="42">
        <f>SUM((AW290*AW299)+(AX290*AX299)+(AY290*AY299)+(AZ290*AZ299)+(BA290*BA299)+(BB290*BB299)+(BC290*BC299)+(BD290*BD299))/(AW299+AX299+AY299+AZ299+BA299+BB299+BC299+BD299)</f>
        <v>2.3341935483870966</v>
      </c>
      <c r="BG299" s="67">
        <f t="shared" si="354"/>
        <v>58.354838709677416</v>
      </c>
    </row>
    <row r="300" spans="2:59" ht="20.85" customHeight="1" x14ac:dyDescent="0.25">
      <c r="Q300" s="270"/>
      <c r="R300" s="107" t="s">
        <v>1</v>
      </c>
      <c r="S300" s="18">
        <f t="shared" ref="S300:AA300" si="365">S122</f>
        <v>15</v>
      </c>
      <c r="T300" s="19">
        <f t="shared" si="365"/>
        <v>9</v>
      </c>
      <c r="U300" s="18">
        <f t="shared" si="365"/>
        <v>33</v>
      </c>
      <c r="V300" s="37">
        <f t="shared" si="365"/>
        <v>14</v>
      </c>
      <c r="W300" s="37">
        <f t="shared" si="365"/>
        <v>39</v>
      </c>
      <c r="X300" s="19">
        <f t="shared" si="365"/>
        <v>50</v>
      </c>
      <c r="Y300" s="18">
        <f t="shared" si="365"/>
        <v>84</v>
      </c>
      <c r="Z300" s="37">
        <f t="shared" si="365"/>
        <v>81</v>
      </c>
      <c r="AA300" s="19">
        <f t="shared" si="365"/>
        <v>34</v>
      </c>
      <c r="AB300" s="45">
        <f>SUM(S300:AA300)</f>
        <v>359</v>
      </c>
      <c r="AC300" s="42">
        <f>SUM((T290*T300)+(U290*U300)+(V290*V300)+(W290*W300)+(X290*X300)+(Y290*Y300)+(Z290*Z300)+(AA290*AA300))/(T300+U300+V300+W300+X300+Y300+Z300+AA300)</f>
        <v>2.6991279069767442</v>
      </c>
      <c r="AD300" s="67">
        <f>SUM(AC300/4*100)</f>
        <v>67.47819767441861</v>
      </c>
      <c r="AE300" s="270"/>
      <c r="AF300" s="61" t="s">
        <v>1</v>
      </c>
      <c r="AG300" s="18">
        <f t="shared" ref="AG300:AO300" si="366">AG122</f>
        <v>1</v>
      </c>
      <c r="AH300" s="19">
        <f t="shared" si="366"/>
        <v>4</v>
      </c>
      <c r="AI300" s="18">
        <f t="shared" si="366"/>
        <v>39</v>
      </c>
      <c r="AJ300" s="37">
        <f t="shared" si="366"/>
        <v>19</v>
      </c>
      <c r="AK300" s="37">
        <f t="shared" si="366"/>
        <v>27</v>
      </c>
      <c r="AL300" s="19">
        <f t="shared" si="366"/>
        <v>42</v>
      </c>
      <c r="AM300" s="18">
        <f t="shared" si="366"/>
        <v>89</v>
      </c>
      <c r="AN300" s="37">
        <f t="shared" si="366"/>
        <v>70</v>
      </c>
      <c r="AO300" s="19">
        <f t="shared" si="366"/>
        <v>50</v>
      </c>
      <c r="AP300" s="45">
        <f>SUM(AG300:AO300)</f>
        <v>341</v>
      </c>
      <c r="AQ300" s="42">
        <f>SUM((AH290*AH300)+(AI290*AI300)+(AJ290*AJ300)+(AK290*AK300)+(AL290*AL300)+(AM290*AM300)+(AN290*AN300)+(AO290*AO300))/(AH300+AI300+AJ300+AK300+AL300+AM300+AN300+AO300)</f>
        <v>2.7602941176470588</v>
      </c>
      <c r="AR300" s="67">
        <f>SUM(AQ300/4*100)</f>
        <v>69.007352941176464</v>
      </c>
      <c r="AT300" s="270"/>
      <c r="AU300" s="61" t="s">
        <v>1</v>
      </c>
      <c r="AV300" s="18">
        <f t="shared" si="362"/>
        <v>16</v>
      </c>
      <c r="AW300" s="19">
        <f t="shared" si="362"/>
        <v>13</v>
      </c>
      <c r="AX300" s="18">
        <f t="shared" si="362"/>
        <v>72</v>
      </c>
      <c r="AY300" s="37">
        <f t="shared" si="362"/>
        <v>33</v>
      </c>
      <c r="AZ300" s="37">
        <f t="shared" si="362"/>
        <v>66</v>
      </c>
      <c r="BA300" s="19">
        <f t="shared" si="362"/>
        <v>92</v>
      </c>
      <c r="BB300" s="18">
        <f t="shared" si="362"/>
        <v>173</v>
      </c>
      <c r="BC300" s="37">
        <f t="shared" si="362"/>
        <v>151</v>
      </c>
      <c r="BD300" s="19">
        <f t="shared" si="362"/>
        <v>84</v>
      </c>
      <c r="BE300" s="45">
        <f>SUM(AV300:BD300)</f>
        <v>700</v>
      </c>
      <c r="BF300" s="42">
        <f>SUM((AW290*AW300)+(AX290*AX300)+(AY290*AY300)+(AZ290*AZ300)+(BA290*BA300)+(BB290*BB300)+(BC290*BC300)+(BD290*BD300))/(AW300+AX300+AY300+AZ300+BA300+BB300+BC300+BD300)</f>
        <v>2.7295321637426899</v>
      </c>
      <c r="BG300" s="67">
        <f t="shared" si="354"/>
        <v>68.238304093567251</v>
      </c>
    </row>
    <row r="301" spans="2:59" ht="20.85" customHeight="1" x14ac:dyDescent="0.25">
      <c r="Q301" s="270"/>
      <c r="R301" s="403" t="s">
        <v>6</v>
      </c>
      <c r="S301" s="24">
        <f>SUM(S298:S300)</f>
        <v>57</v>
      </c>
      <c r="T301" s="25">
        <f t="shared" ref="T301:AB301" si="367">SUM(T298:T300)</f>
        <v>58</v>
      </c>
      <c r="U301" s="24">
        <f t="shared" si="367"/>
        <v>139</v>
      </c>
      <c r="V301" s="26">
        <f t="shared" si="367"/>
        <v>85</v>
      </c>
      <c r="W301" s="26">
        <f t="shared" si="367"/>
        <v>109</v>
      </c>
      <c r="X301" s="25">
        <f t="shared" si="367"/>
        <v>184</v>
      </c>
      <c r="Y301" s="24">
        <f t="shared" si="367"/>
        <v>248</v>
      </c>
      <c r="Z301" s="26">
        <f t="shared" si="367"/>
        <v>190</v>
      </c>
      <c r="AA301" s="25">
        <f t="shared" si="367"/>
        <v>192</v>
      </c>
      <c r="AB301" s="357">
        <f t="shared" si="367"/>
        <v>1262</v>
      </c>
      <c r="AC301" s="287">
        <f>SUM((T290*T301)+(U290*U301)+(V290*V301)+(W290*W301)+(X290*X301)+(Y290*Y301)+(Z290*Z301)+(AA290*AA301))/(T301+U301+V301+W301+X301+Y301+Z301+AA301)</f>
        <v>2.5904564315352698</v>
      </c>
      <c r="AD301" s="385">
        <f>SUM(AC301/4*100)</f>
        <v>64.761410788381752</v>
      </c>
      <c r="AE301" s="270"/>
      <c r="AF301" s="366" t="s">
        <v>6</v>
      </c>
      <c r="AG301" s="24">
        <f>SUM(AG298:AG300)</f>
        <v>47</v>
      </c>
      <c r="AH301" s="25">
        <f t="shared" ref="AH301:AP301" si="368">SUM(AH298:AH300)</f>
        <v>79</v>
      </c>
      <c r="AI301" s="24">
        <f t="shared" si="368"/>
        <v>132</v>
      </c>
      <c r="AJ301" s="26">
        <f t="shared" si="368"/>
        <v>71</v>
      </c>
      <c r="AK301" s="26">
        <f t="shared" si="368"/>
        <v>113</v>
      </c>
      <c r="AL301" s="25">
        <f t="shared" si="368"/>
        <v>162</v>
      </c>
      <c r="AM301" s="24">
        <f t="shared" si="368"/>
        <v>202</v>
      </c>
      <c r="AN301" s="26">
        <f t="shared" si="368"/>
        <v>137</v>
      </c>
      <c r="AO301" s="25">
        <f t="shared" si="368"/>
        <v>194</v>
      </c>
      <c r="AP301" s="357">
        <f t="shared" si="368"/>
        <v>1137</v>
      </c>
      <c r="AQ301" s="287">
        <f>SUM((AH290*AH301)+(AI290*AI301)+(AJ290*AJ301)+(AK290*AK301)+(AL290*AL301)+(AM290*AM301)+(AN290*AN301)+(AO290*AO301))/(AH301+AI301+AJ301+AK301+AL301+AM301+AN301+AO301)</f>
        <v>2.5055045871559631</v>
      </c>
      <c r="AR301" s="385">
        <f>SUM(AQ301/4*100)</f>
        <v>62.637614678899077</v>
      </c>
      <c r="AT301" s="270"/>
      <c r="AU301" s="366" t="s">
        <v>6</v>
      </c>
      <c r="AV301" s="24">
        <f t="shared" ref="AV301:BE301" si="369">SUM(AV298:AV300)</f>
        <v>104</v>
      </c>
      <c r="AW301" s="25">
        <f t="shared" si="369"/>
        <v>137</v>
      </c>
      <c r="AX301" s="24">
        <f t="shared" si="369"/>
        <v>271</v>
      </c>
      <c r="AY301" s="26">
        <f t="shared" si="369"/>
        <v>156</v>
      </c>
      <c r="AZ301" s="26">
        <f t="shared" si="369"/>
        <v>222</v>
      </c>
      <c r="BA301" s="25">
        <f t="shared" si="369"/>
        <v>346</v>
      </c>
      <c r="BB301" s="24">
        <f t="shared" si="369"/>
        <v>450</v>
      </c>
      <c r="BC301" s="26">
        <f t="shared" si="369"/>
        <v>327</v>
      </c>
      <c r="BD301" s="25">
        <f t="shared" si="369"/>
        <v>386</v>
      </c>
      <c r="BE301" s="357">
        <f t="shared" si="369"/>
        <v>2399</v>
      </c>
      <c r="BF301" s="287">
        <f>SUM((AW290*AW301)+(AX290*AX301)+(AY290*AY301)+(AZ290*AZ301)+(BA290*BA301)+(BB290*BB301)+(BC290*BC301)+(BD290*BD301))/(AW301+AX301+AY301+AZ301+BA301+BB301+BC301+BD301)</f>
        <v>2.5501089324618738</v>
      </c>
      <c r="BG301" s="385">
        <f>SUM(BF301/4*100)</f>
        <v>63.752723311546845</v>
      </c>
    </row>
    <row r="302" spans="2:59" ht="20.85" customHeight="1" x14ac:dyDescent="0.25">
      <c r="Q302" s="270"/>
      <c r="R302" s="404"/>
      <c r="S302" s="277">
        <f>SUM(S301+T301)</f>
        <v>115</v>
      </c>
      <c r="T302" s="279"/>
      <c r="U302" s="277">
        <f>SUM(U301+V301+W301+X301)</f>
        <v>517</v>
      </c>
      <c r="V302" s="278"/>
      <c r="W302" s="278"/>
      <c r="X302" s="279"/>
      <c r="Y302" s="277">
        <f>SUM(Y301+Z301+AA301)</f>
        <v>630</v>
      </c>
      <c r="Z302" s="278"/>
      <c r="AA302" s="279"/>
      <c r="AB302" s="358"/>
      <c r="AC302" s="287"/>
      <c r="AD302" s="385"/>
      <c r="AE302" s="270"/>
      <c r="AF302" s="367"/>
      <c r="AG302" s="277">
        <f>SUM(AG301+AH301)</f>
        <v>126</v>
      </c>
      <c r="AH302" s="279"/>
      <c r="AI302" s="277">
        <f>SUM(AI301+AJ301+AK301+AL301)</f>
        <v>478</v>
      </c>
      <c r="AJ302" s="278"/>
      <c r="AK302" s="278"/>
      <c r="AL302" s="279"/>
      <c r="AM302" s="277">
        <f>SUM(AM301+AN301+AO301)</f>
        <v>533</v>
      </c>
      <c r="AN302" s="278"/>
      <c r="AO302" s="279"/>
      <c r="AP302" s="358"/>
      <c r="AQ302" s="287"/>
      <c r="AR302" s="385"/>
      <c r="AT302" s="270"/>
      <c r="AU302" s="367"/>
      <c r="AV302" s="277">
        <f>SUM(AV301+AW301)</f>
        <v>241</v>
      </c>
      <c r="AW302" s="279"/>
      <c r="AX302" s="277">
        <f>SUM(AX301+AY301+AZ301+BA301)</f>
        <v>995</v>
      </c>
      <c r="AY302" s="278"/>
      <c r="AZ302" s="278"/>
      <c r="BA302" s="279"/>
      <c r="BB302" s="277">
        <f>SUM(BB301+BC301+BD301)</f>
        <v>1163</v>
      </c>
      <c r="BC302" s="278"/>
      <c r="BD302" s="279"/>
      <c r="BE302" s="358"/>
      <c r="BF302" s="287"/>
      <c r="BG302" s="385"/>
    </row>
    <row r="303" spans="2:59" ht="20.85" customHeight="1" x14ac:dyDescent="0.25">
      <c r="Q303" s="270"/>
      <c r="R303" s="107" t="s">
        <v>7</v>
      </c>
      <c r="S303" s="48">
        <f>SUM(S301/((AB301)-(S301)))</f>
        <v>4.7302904564315351E-2</v>
      </c>
      <c r="T303" s="49">
        <f>SUM(T301/((AB301)-(S301)))</f>
        <v>4.8132780082987554E-2</v>
      </c>
      <c r="U303" s="48">
        <f>SUM(U301/((AB301)-(S301)))</f>
        <v>0.11535269709543569</v>
      </c>
      <c r="V303" s="38">
        <f>SUM(V301/((AB301)-(S301)))</f>
        <v>7.0539419087136929E-2</v>
      </c>
      <c r="W303" s="38">
        <f>SUM(W301/((AB301)-(S301)))</f>
        <v>9.0456431535269707E-2</v>
      </c>
      <c r="X303" s="49">
        <f>SUM(X301/((AB301)-(S301)))</f>
        <v>0.15269709543568466</v>
      </c>
      <c r="Y303" s="48">
        <f>SUM(Y301/((AB301)-(S301)))</f>
        <v>0.20580912863070538</v>
      </c>
      <c r="Z303" s="38">
        <f>SUM(Z301/((AB301)-(S301)))</f>
        <v>0.15767634854771784</v>
      </c>
      <c r="AA303" s="49">
        <f>SUM(AA301/((AB301)-(S301)))</f>
        <v>0.15933609958506223</v>
      </c>
      <c r="AB303" s="282">
        <f>SUM(T304+U304+Y304)</f>
        <v>1</v>
      </c>
      <c r="AC303" s="287" t="e">
        <f>SUM((#REF!*T303)+(#REF!*U303)+(#REF!*V303)+(#REF!*W303)+(#REF!*X303)+(#REF!*Y303)+(#REF!*Z303)+(#REF!*AA303))/(T303+U303+V303+W303+X303+Y303+Z303+AA303)</f>
        <v>#REF!</v>
      </c>
      <c r="AD303" s="385"/>
      <c r="AE303" s="270"/>
      <c r="AF303" s="61" t="s">
        <v>7</v>
      </c>
      <c r="AG303" s="48">
        <f>SUM(AG301/((AP301)-(AG301)))</f>
        <v>4.3119266055045874E-2</v>
      </c>
      <c r="AH303" s="49">
        <f>SUM(AH301/((AP301)-(AG301)))</f>
        <v>7.247706422018349E-2</v>
      </c>
      <c r="AI303" s="48">
        <f>SUM(AI301/((AP301)-(AG301)))</f>
        <v>0.12110091743119267</v>
      </c>
      <c r="AJ303" s="38">
        <f>SUM(AJ301/((AP301)-(AG301)))</f>
        <v>6.5137614678899086E-2</v>
      </c>
      <c r="AK303" s="38">
        <f>SUM(AK301/((AP301)-(AG301)))</f>
        <v>0.10366972477064221</v>
      </c>
      <c r="AL303" s="49">
        <f>SUM(AL301/((AP301)-(AG301)))</f>
        <v>0.14862385321100918</v>
      </c>
      <c r="AM303" s="48">
        <f>SUM(AM301/((AP301)-(AG301)))</f>
        <v>0.1853211009174312</v>
      </c>
      <c r="AN303" s="38">
        <f>SUM(AN301/((AP301)-(AG301)))</f>
        <v>0.12568807339449542</v>
      </c>
      <c r="AO303" s="49">
        <f>SUM(AO301/((AP301)-(AG301)))</f>
        <v>0.1779816513761468</v>
      </c>
      <c r="AP303" s="282">
        <f>SUM(AH304+AI304+AM304)</f>
        <v>1</v>
      </c>
      <c r="AQ303" s="287" t="e">
        <f>SUM((#REF!*AH303)+(#REF!*AI303)+(#REF!*AJ303)+(#REF!*AK303)+(#REF!*AL303)+(#REF!*AM303)+(#REF!*AN303)+(#REF!*AO303))/(AH303+AI303+AJ303+AK303+AL303+AM303+AN303+AO303)</f>
        <v>#REF!</v>
      </c>
      <c r="AR303" s="385"/>
      <c r="AT303" s="270"/>
      <c r="AU303" s="61" t="s">
        <v>7</v>
      </c>
      <c r="AV303" s="48">
        <f>SUM(AV301/((BE301)-(AV301)))</f>
        <v>4.5315904139433552E-2</v>
      </c>
      <c r="AW303" s="49">
        <f>SUM(AW301/((BE301)-(AV301)))</f>
        <v>5.9694989106753811E-2</v>
      </c>
      <c r="AX303" s="48">
        <f>SUM(AX301/((BE301)-(AV301)))</f>
        <v>0.11808278867102397</v>
      </c>
      <c r="AY303" s="38">
        <f>SUM(AY301/((BE301)-(AV301)))</f>
        <v>6.7973856209150321E-2</v>
      </c>
      <c r="AZ303" s="38">
        <f>SUM(AZ301/((BE301)-(AV301)))</f>
        <v>9.6732026143790853E-2</v>
      </c>
      <c r="BA303" s="49">
        <f>SUM(BA301/((BE301)-(AV301)))</f>
        <v>0.15076252723311548</v>
      </c>
      <c r="BB303" s="48">
        <f>SUM(BB301/((BE301)-(AV301)))</f>
        <v>0.19607843137254902</v>
      </c>
      <c r="BC303" s="38">
        <f>SUM(BC301/((BE301)-(AV301)))</f>
        <v>0.14248366013071895</v>
      </c>
      <c r="BD303" s="49">
        <f>SUM(BD301/((BE301)-(AV301)))</f>
        <v>0.1681917211328976</v>
      </c>
      <c r="BE303" s="282">
        <f>SUM(AW304+AX304+BB304)</f>
        <v>1</v>
      </c>
      <c r="BF303" s="287" t="e">
        <f>SUM((#REF!*AW303)+(#REF!*AX303)+(#REF!*AY303)+(#REF!*AZ303)+(#REF!*BA303)+(#REF!*BB303)+(#REF!*BC303)+(#REF!*BD303))/(AW303+AX303+AY303+AZ303+BA303+BB303+BC303+BD303)</f>
        <v>#REF!</v>
      </c>
      <c r="BG303" s="385"/>
    </row>
    <row r="304" spans="2:59" ht="20.85" customHeight="1" thickBot="1" x14ac:dyDescent="0.3">
      <c r="Q304" s="270"/>
      <c r="R304" s="124" t="s">
        <v>10</v>
      </c>
      <c r="S304" s="151">
        <f>SUM(S303)</f>
        <v>4.7302904564315351E-2</v>
      </c>
      <c r="T304" s="153">
        <f>SUM(T303)</f>
        <v>4.8132780082987554E-2</v>
      </c>
      <c r="U304" s="284">
        <f>SUM(U303:X303)</f>
        <v>0.429045643153527</v>
      </c>
      <c r="V304" s="285"/>
      <c r="W304" s="285"/>
      <c r="X304" s="286"/>
      <c r="Y304" s="284">
        <f>SUM(Y303:AA303)</f>
        <v>0.5228215767634854</v>
      </c>
      <c r="Z304" s="285"/>
      <c r="AA304" s="286"/>
      <c r="AB304" s="283"/>
      <c r="AC304" s="288" t="e">
        <f>SUM((#REF!*T304)+(#REF!*U304)+(#REF!*V304)+(#REF!*W304)+(#REF!*X304)+(#REF!*Y304)+(#REF!*Z304)+(#REF!*AA304))/(T304+U304+V304+W304+X304+Y304+Z304+AA304)</f>
        <v>#REF!</v>
      </c>
      <c r="AD304" s="386"/>
      <c r="AE304" s="270"/>
      <c r="AF304" s="63" t="s">
        <v>10</v>
      </c>
      <c r="AG304" s="151">
        <f>SUM(AG303)</f>
        <v>4.3119266055045874E-2</v>
      </c>
      <c r="AH304" s="153">
        <f>SUM(AH303)</f>
        <v>7.247706422018349E-2</v>
      </c>
      <c r="AI304" s="284">
        <f>SUM(AI303:AL303)</f>
        <v>0.43853211009174314</v>
      </c>
      <c r="AJ304" s="285"/>
      <c r="AK304" s="285"/>
      <c r="AL304" s="286"/>
      <c r="AM304" s="284">
        <f>SUM(AM303:AO303)</f>
        <v>0.48899082568807345</v>
      </c>
      <c r="AN304" s="285"/>
      <c r="AO304" s="286"/>
      <c r="AP304" s="283"/>
      <c r="AQ304" s="288" t="e">
        <f>SUM((#REF!*AH304)+(#REF!*AI304)+(#REF!*AJ304)+(#REF!*AK304)+(#REF!*AL304)+(#REF!*AM304)+(#REF!*AN304)+(#REF!*AO304))/(AH304+AI304+AJ304+AK304+AL304+AM304+AN304+AO304)</f>
        <v>#REF!</v>
      </c>
      <c r="AR304" s="386"/>
      <c r="AT304" s="270"/>
      <c r="AU304" s="63" t="s">
        <v>10</v>
      </c>
      <c r="AV304" s="151">
        <f>SUM(AV303)</f>
        <v>4.5315904139433552E-2</v>
      </c>
      <c r="AW304" s="153">
        <f>SUM(AW303)</f>
        <v>5.9694989106753811E-2</v>
      </c>
      <c r="AX304" s="284">
        <f>SUM(AX303:BA303)</f>
        <v>0.43355119825708066</v>
      </c>
      <c r="AY304" s="285"/>
      <c r="AZ304" s="285"/>
      <c r="BA304" s="286"/>
      <c r="BB304" s="284">
        <f>SUM(BB303:BD303)</f>
        <v>0.50675381263616559</v>
      </c>
      <c r="BC304" s="285"/>
      <c r="BD304" s="286"/>
      <c r="BE304" s="283"/>
      <c r="BF304" s="288" t="e">
        <f>SUM((#REF!*AW304)+(#REF!*AX304)+(#REF!*AY304)+(#REF!*AZ304)+(#REF!*BA304)+(#REF!*BB304)+(#REF!*BC304)+(#REF!*BD304))/(AW304+AX304+AY304+AZ304+BA304+BB304+BC304+BD304)</f>
        <v>#REF!</v>
      </c>
      <c r="BG304" s="386"/>
    </row>
    <row r="305" spans="2:60" ht="20.85" customHeight="1" x14ac:dyDescent="0.25">
      <c r="Q305" s="270"/>
      <c r="R305" s="405" t="s">
        <v>31</v>
      </c>
      <c r="S305" s="102">
        <f>SUM(S294++S301)</f>
        <v>124</v>
      </c>
      <c r="T305" s="103">
        <f t="shared" ref="T305:AA305" si="370">SUM(T294++T301)</f>
        <v>100</v>
      </c>
      <c r="U305" s="102">
        <f t="shared" si="370"/>
        <v>290</v>
      </c>
      <c r="V305" s="34">
        <f t="shared" si="370"/>
        <v>125</v>
      </c>
      <c r="W305" s="34">
        <f t="shared" si="370"/>
        <v>202</v>
      </c>
      <c r="X305" s="103">
        <f t="shared" si="370"/>
        <v>246</v>
      </c>
      <c r="Y305" s="102">
        <f t="shared" si="370"/>
        <v>355</v>
      </c>
      <c r="Z305" s="34">
        <f t="shared" si="370"/>
        <v>293</v>
      </c>
      <c r="AA305" s="103">
        <f t="shared" si="370"/>
        <v>501</v>
      </c>
      <c r="AB305" s="359">
        <f>SUM(AB294+AB301)</f>
        <v>2236</v>
      </c>
      <c r="AC305" s="355">
        <f>SUM((T290*T305)+(U290*U305)+(V290*V305)+(W290*W305)+(X290*X305)+(Y290*Y305)+(Z290*Z305)+(AA290*AA305))/(T305+U305+V305+W305+X305+Y305+Z305+AA305)</f>
        <v>2.6472537878787881</v>
      </c>
      <c r="AD305" s="387">
        <f>SUM(AC305/4*100)</f>
        <v>66.181344696969703</v>
      </c>
      <c r="AE305" s="270"/>
      <c r="AF305" s="364" t="s">
        <v>31</v>
      </c>
      <c r="AG305" s="102">
        <f>SUM(AG294++AG301)</f>
        <v>97</v>
      </c>
      <c r="AH305" s="103">
        <f t="shared" ref="AH305:AO305" si="371">SUM(AH294++AH301)</f>
        <v>171</v>
      </c>
      <c r="AI305" s="102">
        <f t="shared" si="371"/>
        <v>221</v>
      </c>
      <c r="AJ305" s="34">
        <f t="shared" si="371"/>
        <v>113</v>
      </c>
      <c r="AK305" s="34">
        <f t="shared" si="371"/>
        <v>232</v>
      </c>
      <c r="AL305" s="103">
        <f t="shared" si="371"/>
        <v>299</v>
      </c>
      <c r="AM305" s="102">
        <f t="shared" si="371"/>
        <v>346</v>
      </c>
      <c r="AN305" s="34">
        <f t="shared" si="371"/>
        <v>240</v>
      </c>
      <c r="AO305" s="103">
        <f t="shared" si="371"/>
        <v>323</v>
      </c>
      <c r="AP305" s="359">
        <f>SUM(AP294+AP301)</f>
        <v>2042</v>
      </c>
      <c r="AQ305" s="355">
        <f>SUM((AH290*AH305)+(AI290*AI305)+(AJ290*AJ305)+(AK290*AK305)+(AL290*AL305)+(AM290*AM305)+(AN290*AN305)+(AO290*AO305))/(AH305+AI305+AJ305+AK305+AL305+AM305+AN305+AO305)</f>
        <v>2.4534704370179949</v>
      </c>
      <c r="AR305" s="387">
        <f>SUM(AQ305/4*100)</f>
        <v>61.336760925449873</v>
      </c>
      <c r="AT305" s="270"/>
      <c r="AU305" s="364" t="s">
        <v>31</v>
      </c>
      <c r="AV305" s="35">
        <f>SUM(AV294++AV301)</f>
        <v>221</v>
      </c>
      <c r="AW305" s="36">
        <f t="shared" ref="AW305:BD305" si="372">SUM(AW294++AW301)</f>
        <v>271</v>
      </c>
      <c r="AX305" s="35">
        <f t="shared" si="372"/>
        <v>511</v>
      </c>
      <c r="AY305" s="34">
        <f t="shared" si="372"/>
        <v>238</v>
      </c>
      <c r="AZ305" s="34">
        <f t="shared" si="372"/>
        <v>434</v>
      </c>
      <c r="BA305" s="36">
        <f t="shared" si="372"/>
        <v>545</v>
      </c>
      <c r="BB305" s="35">
        <f t="shared" si="372"/>
        <v>701</v>
      </c>
      <c r="BC305" s="34">
        <f t="shared" si="372"/>
        <v>533</v>
      </c>
      <c r="BD305" s="36">
        <f t="shared" si="372"/>
        <v>824</v>
      </c>
      <c r="BE305" s="359">
        <f>SUM(BE294+BE301)</f>
        <v>4278</v>
      </c>
      <c r="BF305" s="355">
        <f>SUM((AW290*AW305)+(AX290*AX305)+(AY290*AY305)+(AZ290*AZ305)+(BA290*BA305)+(BB290*BB305)+(BC290*BC305)+(BD290*BD305))/(AW305+AX305+AY305+AZ305+BA305+BB305+BC305+BD305)</f>
        <v>2.5543505052994822</v>
      </c>
      <c r="BG305" s="387">
        <f>SUM(BF305/4*100)</f>
        <v>63.858762632487057</v>
      </c>
    </row>
    <row r="306" spans="2:60" ht="20.85" customHeight="1" x14ac:dyDescent="0.25">
      <c r="Q306" s="270"/>
      <c r="R306" s="406"/>
      <c r="S306" s="334">
        <f>SUM(S305+T305)</f>
        <v>224</v>
      </c>
      <c r="T306" s="335"/>
      <c r="U306" s="334">
        <f>SUM(U305+V305+W305+X305)</f>
        <v>863</v>
      </c>
      <c r="V306" s="336"/>
      <c r="W306" s="336"/>
      <c r="X306" s="335"/>
      <c r="Y306" s="334">
        <f>SUM(Y305+Z305+AA305)</f>
        <v>1149</v>
      </c>
      <c r="Z306" s="336"/>
      <c r="AA306" s="335"/>
      <c r="AB306" s="360"/>
      <c r="AC306" s="356"/>
      <c r="AD306" s="385"/>
      <c r="AE306" s="270"/>
      <c r="AF306" s="365"/>
      <c r="AG306" s="334">
        <f>SUM(AG305+AH305)</f>
        <v>268</v>
      </c>
      <c r="AH306" s="335"/>
      <c r="AI306" s="334">
        <f>SUM(AI305+AJ305+AK305+AL305)</f>
        <v>865</v>
      </c>
      <c r="AJ306" s="336"/>
      <c r="AK306" s="336"/>
      <c r="AL306" s="335"/>
      <c r="AM306" s="334">
        <f>SUM(AM305+AN305+AO305)</f>
        <v>909</v>
      </c>
      <c r="AN306" s="336"/>
      <c r="AO306" s="335"/>
      <c r="AP306" s="360"/>
      <c r="AQ306" s="356"/>
      <c r="AR306" s="385"/>
      <c r="AT306" s="270"/>
      <c r="AU306" s="365"/>
      <c r="AV306" s="334">
        <f>SUM(AV305+AW305)</f>
        <v>492</v>
      </c>
      <c r="AW306" s="335"/>
      <c r="AX306" s="334">
        <f>SUM(AX305+AY305+AZ305+BA305)</f>
        <v>1728</v>
      </c>
      <c r="AY306" s="336"/>
      <c r="AZ306" s="336"/>
      <c r="BA306" s="335"/>
      <c r="BB306" s="334">
        <f>SUM(BB305+BC305+BD305)</f>
        <v>2058</v>
      </c>
      <c r="BC306" s="336"/>
      <c r="BD306" s="335"/>
      <c r="BE306" s="360"/>
      <c r="BF306" s="356"/>
      <c r="BG306" s="385"/>
    </row>
    <row r="307" spans="2:60" ht="20.85" customHeight="1" x14ac:dyDescent="0.2">
      <c r="B307" s="117"/>
      <c r="C307" s="117"/>
      <c r="D307" s="186"/>
      <c r="E307" s="186"/>
      <c r="F307" s="186"/>
      <c r="G307" s="186"/>
      <c r="H307" s="186"/>
      <c r="I307" s="186"/>
      <c r="J307" s="186"/>
      <c r="K307" s="186"/>
      <c r="L307" s="186"/>
      <c r="M307" s="144"/>
      <c r="N307" s="144"/>
      <c r="O307" s="144"/>
      <c r="P307" s="144"/>
      <c r="Q307" s="270"/>
      <c r="R307" s="108" t="s">
        <v>7</v>
      </c>
      <c r="S307" s="48">
        <f>SUM(S305/((AB305)-(S305)))</f>
        <v>5.8712121212121215E-2</v>
      </c>
      <c r="T307" s="49">
        <f>SUM(T305/((AB305)-(S305)))</f>
        <v>4.7348484848484848E-2</v>
      </c>
      <c r="U307" s="48">
        <f>SUM(U305/((AB305)-(S305)))</f>
        <v>0.13731060606060605</v>
      </c>
      <c r="V307" s="38">
        <f>SUM(V305/((AB305)-(S305)))</f>
        <v>5.9185606060606064E-2</v>
      </c>
      <c r="W307" s="38">
        <f>SUM(W305/((AB305)-(S305)))</f>
        <v>9.5643939393939392E-2</v>
      </c>
      <c r="X307" s="49">
        <f>SUM(X305/((AB305)-(S305)))</f>
        <v>0.11647727272727272</v>
      </c>
      <c r="Y307" s="48">
        <f>SUM(Y305/((AB305)-(S305)))</f>
        <v>0.16808712121212122</v>
      </c>
      <c r="Z307" s="38">
        <f>SUM(Z305/((AB305)-(S305)))</f>
        <v>0.13873106060606061</v>
      </c>
      <c r="AA307" s="49">
        <f>SUM(AA305/((AB305)-(S305)))</f>
        <v>0.23721590909090909</v>
      </c>
      <c r="AB307" s="282">
        <f>SUM(T308+U308+Y308)</f>
        <v>1</v>
      </c>
      <c r="AC307" s="287" t="e">
        <f>SUM((#REF!*T307)+(#REF!*U307)+(#REF!*V307)+(#REF!*W307)+(#REF!*X307)+(#REF!*Y307)+(#REF!*Z307)+(#REF!*AA307))/(T307+U307+V307+W307+X307+Y307+Z307+AA307)</f>
        <v>#REF!</v>
      </c>
      <c r="AD307" s="385"/>
      <c r="AE307" s="270"/>
      <c r="AF307" s="77" t="s">
        <v>7</v>
      </c>
      <c r="AG307" s="48">
        <f>SUM(AG305/((AP305)-(AG305)))</f>
        <v>4.9871465295629823E-2</v>
      </c>
      <c r="AH307" s="49">
        <f>SUM(AH305/((AP305)-(AG305)))</f>
        <v>8.7917737789203088E-2</v>
      </c>
      <c r="AI307" s="48">
        <f>SUM(AI305/((AP305)-(AG305)))</f>
        <v>0.11362467866323907</v>
      </c>
      <c r="AJ307" s="38">
        <f>SUM(AJ305/((AP305)-(AG305)))</f>
        <v>5.8097686375321339E-2</v>
      </c>
      <c r="AK307" s="38">
        <f>SUM(AK305/((AP305)-(AG305)))</f>
        <v>0.11928020565552699</v>
      </c>
      <c r="AL307" s="49">
        <f>SUM(AL305/((AP305)-(AG305)))</f>
        <v>0.15372750642673522</v>
      </c>
      <c r="AM307" s="48">
        <f>SUM(AM305/((AP305)-(AG305)))</f>
        <v>0.17789203084832905</v>
      </c>
      <c r="AN307" s="38">
        <f>SUM(AN305/((AP305)-(AG305)))</f>
        <v>0.12339331619537275</v>
      </c>
      <c r="AO307" s="49">
        <f>SUM(AO305/((AP305)-(AG305)))</f>
        <v>0.16606683804627248</v>
      </c>
      <c r="AP307" s="282">
        <f>SUM(AH308+AI308+AM308)</f>
        <v>1</v>
      </c>
      <c r="AQ307" s="287" t="e">
        <f>SUM((#REF!*AH307)+(#REF!*AI307)+(#REF!*AJ307)+(#REF!*AK307)+(#REF!*AL307)+(#REF!*AM307)+(#REF!*AN307)+(#REF!*AO307))/(AH307+AI307+AJ307+AK307+AL307+AM307+AN307+AO307)</f>
        <v>#REF!</v>
      </c>
      <c r="AR307" s="385"/>
      <c r="AT307" s="270"/>
      <c r="AU307" s="77" t="s">
        <v>7</v>
      </c>
      <c r="AV307" s="48">
        <f>SUM(AV305/((BE305)-(AV305)))</f>
        <v>5.4473749075671679E-2</v>
      </c>
      <c r="AW307" s="49">
        <f>SUM(AW305/((BE305)-(AV305)))</f>
        <v>6.6798126694601917E-2</v>
      </c>
      <c r="AX307" s="48">
        <f>SUM(AX305/((BE305)-(AV305)))</f>
        <v>0.12595513926546709</v>
      </c>
      <c r="AY307" s="38">
        <f>SUM(AY305/((BE305)-(AV305)))</f>
        <v>5.866403746610796E-2</v>
      </c>
      <c r="AZ307" s="38">
        <f>SUM(AZ305/((BE305)-(AV305)))</f>
        <v>0.10697559773231452</v>
      </c>
      <c r="BA307" s="49">
        <f>SUM(BA305/((BE305)-(AV305)))</f>
        <v>0.13433571604633965</v>
      </c>
      <c r="BB307" s="48">
        <f>SUM(BB305/((BE305)-(AV305)))</f>
        <v>0.17278777421740202</v>
      </c>
      <c r="BC307" s="38">
        <f>SUM(BC305/((BE305)-(AV305)))</f>
        <v>0.13137786541779639</v>
      </c>
      <c r="BD307" s="49">
        <f>SUM(BD305/((BE305)-(AV305)))</f>
        <v>0.20310574315997043</v>
      </c>
      <c r="BE307" s="282">
        <f>SUM(AW308+AX308+BB308)</f>
        <v>1</v>
      </c>
      <c r="BF307" s="287" t="e">
        <f>SUM((#REF!*AW307)+(#REF!*AX307)+(#REF!*AY307)+(#REF!*AZ307)+(#REF!*BA307)+(#REF!*BB307)+(#REF!*BC307)+(#REF!*BD307))/(AW307+AX307+AY307+AZ307+BA307+BB307+BC307+BD307)</f>
        <v>#REF!</v>
      </c>
      <c r="BG307" s="385"/>
    </row>
    <row r="308" spans="2:60" ht="21.75" thickBot="1" x14ac:dyDescent="0.25">
      <c r="B308" s="117"/>
      <c r="C308" s="117"/>
      <c r="D308" s="186"/>
      <c r="E308" s="186"/>
      <c r="F308" s="186"/>
      <c r="G308" s="186"/>
      <c r="H308" s="186"/>
      <c r="I308" s="186"/>
      <c r="J308" s="186"/>
      <c r="K308" s="186"/>
      <c r="L308" s="186"/>
      <c r="M308" s="144"/>
      <c r="N308" s="144"/>
      <c r="O308" s="144"/>
      <c r="P308" s="144"/>
      <c r="Q308" s="271"/>
      <c r="R308" s="125" t="s">
        <v>10</v>
      </c>
      <c r="S308" s="151">
        <f>SUM(S307)</f>
        <v>5.8712121212121215E-2</v>
      </c>
      <c r="T308" s="153">
        <f>SUM(T307)</f>
        <v>4.7348484848484848E-2</v>
      </c>
      <c r="U308" s="284">
        <f>SUM(U307:X307)</f>
        <v>0.4086174242424242</v>
      </c>
      <c r="V308" s="285"/>
      <c r="W308" s="285"/>
      <c r="X308" s="286"/>
      <c r="Y308" s="284">
        <f>SUM(Y307:AA307)</f>
        <v>0.54403409090909094</v>
      </c>
      <c r="Z308" s="285"/>
      <c r="AA308" s="286"/>
      <c r="AB308" s="283"/>
      <c r="AC308" s="288" t="e">
        <f>SUM((#REF!*T308)+(#REF!*U308)+(#REF!*V308)+(#REF!*W308)+(#REF!*X308)+(#REF!*Y308)+(#REF!*Z308)+(#REF!*AA308))/(T308+U308+V308+W308+X308+Y308+Z308+AA308)</f>
        <v>#REF!</v>
      </c>
      <c r="AD308" s="388"/>
      <c r="AE308" s="271"/>
      <c r="AF308" s="78" t="s">
        <v>10</v>
      </c>
      <c r="AG308" s="151">
        <f>SUM(AG307)</f>
        <v>4.9871465295629823E-2</v>
      </c>
      <c r="AH308" s="153">
        <f>SUM(AH307)</f>
        <v>8.7917737789203088E-2</v>
      </c>
      <c r="AI308" s="284">
        <f>SUM(AI307:AL307)</f>
        <v>0.44473007712082263</v>
      </c>
      <c r="AJ308" s="285"/>
      <c r="AK308" s="285"/>
      <c r="AL308" s="286"/>
      <c r="AM308" s="284">
        <f>SUM(AM307:AO307)</f>
        <v>0.46735218508997428</v>
      </c>
      <c r="AN308" s="285"/>
      <c r="AO308" s="286"/>
      <c r="AP308" s="283"/>
      <c r="AQ308" s="288" t="e">
        <f>SUM((#REF!*AH308)+(#REF!*AI308)+(#REF!*AJ308)+(#REF!*AK308)+(#REF!*AL308)+(#REF!*AM308)+(#REF!*AN308)+(#REF!*AO308))/(AH308+AI308+AJ308+AK308+AL308+AM308+AN308+AO308)</f>
        <v>#REF!</v>
      </c>
      <c r="AR308" s="388"/>
      <c r="AT308" s="271"/>
      <c r="AU308" s="78" t="s">
        <v>10</v>
      </c>
      <c r="AV308" s="151">
        <f>SUM(AV307)</f>
        <v>5.4473749075671679E-2</v>
      </c>
      <c r="AW308" s="153">
        <f>SUM(AW307)</f>
        <v>6.6798126694601917E-2</v>
      </c>
      <c r="AX308" s="284">
        <f>SUM(AX307:BA307)</f>
        <v>0.42593049051022924</v>
      </c>
      <c r="AY308" s="285"/>
      <c r="AZ308" s="285"/>
      <c r="BA308" s="286"/>
      <c r="BB308" s="284">
        <f>SUM(BB307:BD307)</f>
        <v>0.50727138279516881</v>
      </c>
      <c r="BC308" s="285"/>
      <c r="BD308" s="286"/>
      <c r="BE308" s="283"/>
      <c r="BF308" s="288" t="e">
        <f>SUM((#REF!*AW308)+(#REF!*AX308)+(#REF!*AY308)+(#REF!*AZ308)+(#REF!*BA308)+(#REF!*BB308)+(#REF!*BC308)+(#REF!*BD308))/(AW308+AX308+AY308+AZ308+BA308+BB308+BC308+BD308)</f>
        <v>#REF!</v>
      </c>
      <c r="BG308" s="388"/>
    </row>
    <row r="309" spans="2:60" ht="21" customHeight="1" x14ac:dyDescent="0.2">
      <c r="B309" s="117"/>
      <c r="C309" s="117"/>
      <c r="D309" s="186"/>
      <c r="E309" s="186"/>
      <c r="F309" s="186"/>
      <c r="G309" s="186"/>
      <c r="H309" s="186"/>
      <c r="I309" s="186"/>
      <c r="J309" s="186"/>
      <c r="K309" s="186"/>
      <c r="L309" s="186"/>
      <c r="M309" s="144"/>
      <c r="N309" s="144"/>
      <c r="O309" s="144"/>
      <c r="P309" s="144"/>
      <c r="Q309" s="73"/>
      <c r="R309" s="123"/>
      <c r="S309" s="39"/>
      <c r="T309" s="39"/>
      <c r="U309" s="39"/>
      <c r="V309" s="39"/>
      <c r="W309" s="39"/>
      <c r="X309" s="39"/>
      <c r="Y309" s="39"/>
      <c r="Z309" s="39"/>
      <c r="AA309" s="39"/>
      <c r="AB309" s="111"/>
      <c r="AC309" s="40"/>
      <c r="AD309" s="112"/>
      <c r="AE309" s="73"/>
      <c r="AF309" s="110"/>
      <c r="AG309" s="39"/>
      <c r="AH309" s="39"/>
      <c r="AI309" s="39"/>
      <c r="AJ309" s="39"/>
      <c r="AK309" s="39"/>
      <c r="AL309" s="39"/>
      <c r="AM309" s="39"/>
      <c r="AN309" s="39"/>
      <c r="AO309" s="39"/>
      <c r="AP309" s="111"/>
      <c r="AQ309" s="40"/>
      <c r="AR309" s="112"/>
      <c r="AT309" s="73"/>
      <c r="AU309" s="110"/>
      <c r="AV309" s="39"/>
      <c r="AW309" s="39"/>
      <c r="AX309" s="39"/>
      <c r="AY309" s="39"/>
      <c r="AZ309" s="39"/>
      <c r="BA309" s="39"/>
      <c r="BB309" s="39"/>
      <c r="BC309" s="39"/>
      <c r="BD309" s="39"/>
      <c r="BE309" s="111"/>
      <c r="BF309" s="40"/>
      <c r="BG309" s="112"/>
    </row>
    <row r="310" spans="2:60" ht="21.75" customHeight="1" x14ac:dyDescent="0.2">
      <c r="B310" s="117"/>
      <c r="C310" s="117"/>
      <c r="D310" s="186"/>
      <c r="E310" s="186"/>
      <c r="F310" s="186"/>
      <c r="G310" s="186"/>
      <c r="H310" s="186"/>
      <c r="I310" s="186"/>
      <c r="J310" s="186"/>
      <c r="K310" s="186"/>
      <c r="L310" s="186"/>
      <c r="M310" s="144"/>
      <c r="N310" s="144"/>
      <c r="O310" s="144"/>
      <c r="P310" s="144"/>
      <c r="Q310" s="289" t="s">
        <v>42</v>
      </c>
      <c r="R310" s="289"/>
      <c r="S310" s="289"/>
      <c r="T310" s="289"/>
      <c r="U310" s="289"/>
      <c r="V310" s="289"/>
      <c r="W310" s="289"/>
      <c r="X310" s="289"/>
      <c r="Y310" s="289"/>
      <c r="Z310" s="289"/>
      <c r="AA310" s="289"/>
      <c r="AB310" s="289"/>
      <c r="AC310" s="289"/>
      <c r="AD310" s="289"/>
      <c r="AE310" s="289" t="s">
        <v>49</v>
      </c>
      <c r="AF310" s="289"/>
      <c r="AG310" s="289"/>
      <c r="AH310" s="289"/>
      <c r="AI310" s="289"/>
      <c r="AJ310" s="289"/>
      <c r="AK310" s="289"/>
      <c r="AL310" s="289"/>
      <c r="AM310" s="289"/>
      <c r="AN310" s="289"/>
      <c r="AO310" s="289"/>
      <c r="AP310" s="289"/>
      <c r="AQ310" s="289"/>
      <c r="AR310" s="289"/>
      <c r="AT310" s="289" t="str">
        <f>$AT$1</f>
        <v>สถิติผลการเรียนของแยกตามระดับชั้น ปีการศึกษา 2558</v>
      </c>
      <c r="AU310" s="289"/>
      <c r="AV310" s="289"/>
      <c r="AW310" s="289"/>
      <c r="AX310" s="289"/>
      <c r="AY310" s="289"/>
      <c r="AZ310" s="289"/>
      <c r="BA310" s="289"/>
      <c r="BB310" s="289"/>
      <c r="BC310" s="289"/>
      <c r="BD310" s="289"/>
      <c r="BE310" s="289"/>
      <c r="BF310" s="289"/>
      <c r="BG310" s="289"/>
    </row>
    <row r="311" spans="2:60" ht="21" customHeight="1" thickBot="1" x14ac:dyDescent="0.25">
      <c r="B311" s="117"/>
      <c r="C311" s="117"/>
      <c r="D311" s="186"/>
      <c r="E311" s="186"/>
      <c r="F311" s="186"/>
      <c r="G311" s="186"/>
      <c r="H311" s="186"/>
      <c r="I311" s="186"/>
      <c r="J311" s="186"/>
      <c r="K311" s="186"/>
      <c r="L311" s="186"/>
      <c r="M311" s="144"/>
      <c r="N311" s="144"/>
      <c r="O311" s="144"/>
      <c r="P311" s="144"/>
      <c r="Q311" s="295" t="s">
        <v>18</v>
      </c>
      <c r="R311" s="295"/>
      <c r="S311" s="295"/>
      <c r="T311" s="295"/>
      <c r="U311" s="295"/>
      <c r="V311" s="295"/>
      <c r="W311" s="295"/>
      <c r="X311" s="295"/>
      <c r="Y311" s="295"/>
      <c r="Z311" s="295"/>
      <c r="AA311" s="295"/>
      <c r="AB311" s="295"/>
      <c r="AC311" s="295"/>
      <c r="AD311" s="295"/>
      <c r="AE311" s="295" t="s">
        <v>18</v>
      </c>
      <c r="AF311" s="295"/>
      <c r="AG311" s="295"/>
      <c r="AH311" s="295"/>
      <c r="AI311" s="295"/>
      <c r="AJ311" s="295"/>
      <c r="AK311" s="295"/>
      <c r="AL311" s="295"/>
      <c r="AM311" s="295"/>
      <c r="AN311" s="295"/>
      <c r="AO311" s="295"/>
      <c r="AP311" s="295"/>
      <c r="AQ311" s="295"/>
      <c r="AR311" s="295"/>
      <c r="AT311" s="295" t="s">
        <v>18</v>
      </c>
      <c r="AU311" s="295"/>
      <c r="AV311" s="295"/>
      <c r="AW311" s="295"/>
      <c r="AX311" s="295"/>
      <c r="AY311" s="295"/>
      <c r="AZ311" s="295"/>
      <c r="BA311" s="295"/>
      <c r="BB311" s="295"/>
      <c r="BC311" s="295"/>
      <c r="BD311" s="295"/>
      <c r="BE311" s="295"/>
      <c r="BF311" s="295"/>
      <c r="BG311" s="295"/>
    </row>
    <row r="312" spans="2:60" ht="21" customHeight="1" thickBot="1" x14ac:dyDescent="0.25">
      <c r="B312" s="117"/>
      <c r="C312" s="117"/>
      <c r="D312" s="186"/>
      <c r="E312" s="186"/>
      <c r="F312" s="186"/>
      <c r="G312" s="186"/>
      <c r="H312" s="186"/>
      <c r="I312" s="186"/>
      <c r="J312" s="186"/>
      <c r="K312" s="186"/>
      <c r="L312" s="186"/>
      <c r="M312" s="144"/>
      <c r="N312" s="144"/>
      <c r="O312" s="144"/>
      <c r="P312" s="144"/>
      <c r="Q312" s="296" t="s">
        <v>24</v>
      </c>
      <c r="R312" s="297"/>
      <c r="S312" s="302"/>
      <c r="T312" s="303"/>
      <c r="U312" s="304" t="s">
        <v>58</v>
      </c>
      <c r="V312" s="305"/>
      <c r="W312" s="305"/>
      <c r="X312" s="305"/>
      <c r="Y312" s="305"/>
      <c r="Z312" s="305"/>
      <c r="AA312" s="306"/>
      <c r="AB312" s="396">
        <f>SUM(((T313*T314)+(U313*U314)+(V313*V314)+(W313*W314)+(X313*X314)+(Y313*Y314)+(Z313*Z314)+(AA313*AA314))/(T314+U314+V314+W314+X314+Y314+Z314+AA314))</f>
        <v>2.8637105783277477</v>
      </c>
      <c r="AC312" s="308"/>
      <c r="AD312" s="313">
        <f>SUM(AB312/4*100)</f>
        <v>71.592764458193699</v>
      </c>
      <c r="AE312" s="296" t="s">
        <v>24</v>
      </c>
      <c r="AF312" s="297"/>
      <c r="AG312" s="302"/>
      <c r="AH312" s="303"/>
      <c r="AI312" s="304" t="s">
        <v>58</v>
      </c>
      <c r="AJ312" s="305"/>
      <c r="AK312" s="305"/>
      <c r="AL312" s="305"/>
      <c r="AM312" s="305"/>
      <c r="AN312" s="305"/>
      <c r="AO312" s="306"/>
      <c r="AP312" s="396">
        <f>SUM(((AH313*AH314)+(AI313*AI314)+(AJ313*AJ314)+(AK313*AK314)+(AL313*AL314)+(AM313*AM314)+(AN313*AN314)+(AO313*AO314))/(AH314+AI314+AJ314+AK314+AL314+AM314+AN314+AO314))</f>
        <v>2.8487693136902621</v>
      </c>
      <c r="AQ312" s="308"/>
      <c r="AR312" s="313">
        <f>SUM(AP312/4*100)</f>
        <v>71.219232842256559</v>
      </c>
      <c r="AT312" s="296" t="s">
        <v>24</v>
      </c>
      <c r="AU312" s="297"/>
      <c r="AV312" s="302"/>
      <c r="AW312" s="303"/>
      <c r="AX312" s="304" t="s">
        <v>58</v>
      </c>
      <c r="AY312" s="305"/>
      <c r="AZ312" s="305"/>
      <c r="BA312" s="305"/>
      <c r="BB312" s="305"/>
      <c r="BC312" s="305"/>
      <c r="BD312" s="306"/>
      <c r="BE312" s="307">
        <f>SUM(((AW313*AW314)+(AX313*AX314)+(AY313*AY314)+(AZ313*AZ314)+(BA313*BA314)+(BB313*BB314)+(BC313*BC314)+(BD313*BD314))/(AW314+AX314+AY314+AZ314+BA314+BB314+BC314+BD314))</f>
        <v>2.8564056392463435</v>
      </c>
      <c r="BF312" s="308"/>
      <c r="BG312" s="313">
        <f>SUM(BE312/4*100)</f>
        <v>71.410140981158591</v>
      </c>
    </row>
    <row r="313" spans="2:60" ht="21" customHeight="1" thickBot="1" x14ac:dyDescent="0.25">
      <c r="B313" s="117"/>
      <c r="C313" s="117"/>
      <c r="D313" s="186"/>
      <c r="E313" s="186"/>
      <c r="F313" s="186"/>
      <c r="G313" s="186"/>
      <c r="H313" s="186"/>
      <c r="I313" s="186"/>
      <c r="J313" s="186"/>
      <c r="K313" s="186"/>
      <c r="L313" s="186"/>
      <c r="M313" s="144"/>
      <c r="N313" s="144"/>
      <c r="O313" s="144"/>
      <c r="P313" s="144"/>
      <c r="Q313" s="298"/>
      <c r="R313" s="299"/>
      <c r="S313" s="33" t="s">
        <v>9</v>
      </c>
      <c r="T313" s="30">
        <v>0</v>
      </c>
      <c r="U313" s="31">
        <v>1</v>
      </c>
      <c r="V313" s="29">
        <v>1.5</v>
      </c>
      <c r="W313" s="29" t="s">
        <v>25</v>
      </c>
      <c r="X313" s="32" t="s">
        <v>26</v>
      </c>
      <c r="Y313" s="33" t="s">
        <v>27</v>
      </c>
      <c r="Z313" s="29" t="s">
        <v>28</v>
      </c>
      <c r="AA313" s="30" t="s">
        <v>29</v>
      </c>
      <c r="AB313" s="309"/>
      <c r="AC313" s="310"/>
      <c r="AD313" s="314"/>
      <c r="AE313" s="298"/>
      <c r="AF313" s="299"/>
      <c r="AG313" s="33" t="s">
        <v>9</v>
      </c>
      <c r="AH313" s="30">
        <v>0</v>
      </c>
      <c r="AI313" s="31">
        <v>1</v>
      </c>
      <c r="AJ313" s="29">
        <v>1.5</v>
      </c>
      <c r="AK313" s="29" t="s">
        <v>25</v>
      </c>
      <c r="AL313" s="32" t="s">
        <v>26</v>
      </c>
      <c r="AM313" s="33" t="s">
        <v>27</v>
      </c>
      <c r="AN313" s="29" t="s">
        <v>28</v>
      </c>
      <c r="AO313" s="30" t="s">
        <v>29</v>
      </c>
      <c r="AP313" s="309"/>
      <c r="AQ313" s="310"/>
      <c r="AR313" s="314"/>
      <c r="AT313" s="298"/>
      <c r="AU313" s="299"/>
      <c r="AV313" s="33" t="s">
        <v>9</v>
      </c>
      <c r="AW313" s="30">
        <v>0</v>
      </c>
      <c r="AX313" s="31">
        <v>1</v>
      </c>
      <c r="AY313" s="29">
        <v>1.5</v>
      </c>
      <c r="AZ313" s="29" t="s">
        <v>25</v>
      </c>
      <c r="BA313" s="32" t="s">
        <v>26</v>
      </c>
      <c r="BB313" s="33" t="s">
        <v>27</v>
      </c>
      <c r="BC313" s="29" t="s">
        <v>28</v>
      </c>
      <c r="BD313" s="30" t="s">
        <v>29</v>
      </c>
      <c r="BE313" s="309"/>
      <c r="BF313" s="310"/>
      <c r="BG313" s="314"/>
    </row>
    <row r="314" spans="2:60" ht="21.75" customHeight="1" thickBot="1" x14ac:dyDescent="0.4">
      <c r="B314" s="145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8"/>
      <c r="N314" s="147"/>
      <c r="O314" s="147"/>
      <c r="P314" s="147"/>
      <c r="Q314" s="298"/>
      <c r="R314" s="299"/>
      <c r="S314" s="84">
        <f t="shared" ref="S314:AA314" si="373">SUM(S13+S35+S57+S79+S101+S123)</f>
        <v>566</v>
      </c>
      <c r="T314" s="85">
        <f t="shared" si="373"/>
        <v>329</v>
      </c>
      <c r="U314" s="83">
        <f t="shared" si="373"/>
        <v>1150</v>
      </c>
      <c r="V314" s="54">
        <f t="shared" si="373"/>
        <v>686</v>
      </c>
      <c r="W314" s="54">
        <f t="shared" si="373"/>
        <v>1102</v>
      </c>
      <c r="X314" s="86">
        <f t="shared" si="373"/>
        <v>1349</v>
      </c>
      <c r="Y314" s="84">
        <f t="shared" si="373"/>
        <v>1766</v>
      </c>
      <c r="Z314" s="54">
        <f t="shared" si="373"/>
        <v>1497</v>
      </c>
      <c r="AA314" s="84">
        <f t="shared" si="373"/>
        <v>3758</v>
      </c>
      <c r="AB314" s="309"/>
      <c r="AC314" s="310"/>
      <c r="AD314" s="314"/>
      <c r="AE314" s="298"/>
      <c r="AF314" s="299"/>
      <c r="AG314" s="84">
        <f t="shared" ref="AG314:AO314" si="374">SUM(AG13+AG35+AG57+AG79+AG101+AG123)</f>
        <v>563</v>
      </c>
      <c r="AH314" s="85">
        <f t="shared" si="374"/>
        <v>408</v>
      </c>
      <c r="AI314" s="83">
        <f t="shared" si="374"/>
        <v>987</v>
      </c>
      <c r="AJ314" s="54">
        <f t="shared" si="374"/>
        <v>714</v>
      </c>
      <c r="AK314" s="54">
        <f t="shared" si="374"/>
        <v>1153</v>
      </c>
      <c r="AL314" s="86">
        <f t="shared" si="374"/>
        <v>1327</v>
      </c>
      <c r="AM314" s="84">
        <f t="shared" si="374"/>
        <v>1493</v>
      </c>
      <c r="AN314" s="54">
        <f t="shared" si="374"/>
        <v>1296</v>
      </c>
      <c r="AO314" s="84">
        <f t="shared" si="374"/>
        <v>3754</v>
      </c>
      <c r="AP314" s="309"/>
      <c r="AQ314" s="310"/>
      <c r="AR314" s="314"/>
      <c r="AT314" s="298"/>
      <c r="AU314" s="299"/>
      <c r="AV314" s="84">
        <f t="shared" ref="AV314:BD314" si="375">SUM(AV13+AV35+AV57+AV79+AV101+AV123)</f>
        <v>1129</v>
      </c>
      <c r="AW314" s="85">
        <f t="shared" si="375"/>
        <v>737</v>
      </c>
      <c r="AX314" s="83">
        <f t="shared" si="375"/>
        <v>2137</v>
      </c>
      <c r="AY314" s="54">
        <f t="shared" si="375"/>
        <v>1400</v>
      </c>
      <c r="AZ314" s="54">
        <f t="shared" si="375"/>
        <v>2255</v>
      </c>
      <c r="BA314" s="86">
        <f t="shared" si="375"/>
        <v>2676</v>
      </c>
      <c r="BB314" s="84">
        <f t="shared" si="375"/>
        <v>3259</v>
      </c>
      <c r="BC314" s="54">
        <f t="shared" si="375"/>
        <v>2793</v>
      </c>
      <c r="BD314" s="84">
        <f t="shared" si="375"/>
        <v>7512</v>
      </c>
      <c r="BE314" s="309"/>
      <c r="BF314" s="310"/>
      <c r="BG314" s="314"/>
    </row>
    <row r="315" spans="2:60" ht="21" customHeight="1" thickBot="1" x14ac:dyDescent="0.25">
      <c r="B315" s="117"/>
      <c r="C315" s="117"/>
      <c r="D315" s="186"/>
      <c r="E315" s="186"/>
      <c r="F315" s="186"/>
      <c r="G315" s="186"/>
      <c r="H315" s="186"/>
      <c r="I315" s="186"/>
      <c r="J315" s="186"/>
      <c r="K315" s="186"/>
      <c r="L315" s="186"/>
      <c r="M315" s="144"/>
      <c r="N315" s="144"/>
      <c r="O315" s="144"/>
      <c r="P315" s="144"/>
      <c r="Q315" s="300"/>
      <c r="R315" s="301"/>
      <c r="S315" s="157">
        <f>SUM(S16+S38+S60+S82+S104+S126)/6</f>
        <v>4.9342113379945686E-2</v>
      </c>
      <c r="T315" s="156">
        <f>SUM(T16+T38+T60+T82+T104+T126)/6</f>
        <v>2.8586579177342076E-2</v>
      </c>
      <c r="U315" s="292">
        <f>SUM(U16+U38+U60+U82+U104+U126)/6</f>
        <v>0.36935414241413161</v>
      </c>
      <c r="V315" s="293"/>
      <c r="W315" s="293"/>
      <c r="X315" s="294"/>
      <c r="Y315" s="292">
        <f>SUM(Y16+Y38+Y60+Y82+Y104+Y126)/6</f>
        <v>0.60205927840852624</v>
      </c>
      <c r="Z315" s="293"/>
      <c r="AA315" s="294"/>
      <c r="AB315" s="311"/>
      <c r="AC315" s="312"/>
      <c r="AD315" s="315"/>
      <c r="AE315" s="300"/>
      <c r="AF315" s="301"/>
      <c r="AG315" s="157">
        <f>SUM(AG16+AG38+AG60+AG82+AG104+AG126)/6</f>
        <v>5.4296715601052176E-2</v>
      </c>
      <c r="AH315" s="156">
        <f>SUM(AH16+AH38+AH60+AH82+AH104+AH126)/6</f>
        <v>3.7063300621039429E-2</v>
      </c>
      <c r="AI315" s="292">
        <f>SUM(AI16+AI38+AI60+AI82+AI104+AI126)/6</f>
        <v>0.3734468119511985</v>
      </c>
      <c r="AJ315" s="293"/>
      <c r="AK315" s="293">
        <f>SUM(AK16+AK38+AK60+AK82+AK104+AK126)/8</f>
        <v>0</v>
      </c>
      <c r="AL315" s="294"/>
      <c r="AM315" s="292">
        <f>SUM(AM16+AM38+AM60+AM82+AM104+AM126)/6</f>
        <v>0.58948988742776198</v>
      </c>
      <c r="AN315" s="293"/>
      <c r="AO315" s="294"/>
      <c r="AP315" s="311"/>
      <c r="AQ315" s="312"/>
      <c r="AR315" s="315"/>
      <c r="AT315" s="300"/>
      <c r="AU315" s="301"/>
      <c r="AV315" s="157">
        <f>SUM(AV16+AV38+AV60+AV82+AV104+AV126)/6</f>
        <v>5.1566205130815036E-2</v>
      </c>
      <c r="AW315" s="156">
        <f>SUM(AW16+AW38+AW60+AW82+AW104+AW126)/6</f>
        <v>3.2765900611687562E-2</v>
      </c>
      <c r="AX315" s="292">
        <f>SUM(AX16+AX38+AX60+AX82+AX104+AX126)/6</f>
        <v>0.37126432772148393</v>
      </c>
      <c r="AY315" s="293"/>
      <c r="AZ315" s="293"/>
      <c r="BA315" s="294"/>
      <c r="BB315" s="292">
        <f>SUM(BB16+BB38+BB60+BB82+BB104+BB126)/6</f>
        <v>0.59596977166682852</v>
      </c>
      <c r="BC315" s="293"/>
      <c r="BD315" s="294"/>
      <c r="BE315" s="311"/>
      <c r="BF315" s="312"/>
      <c r="BG315" s="315"/>
    </row>
    <row r="316" spans="2:60" s="145" customFormat="1" ht="18.75" customHeight="1" thickBot="1" x14ac:dyDescent="0.4">
      <c r="B316" s="117"/>
      <c r="C316" s="117"/>
      <c r="D316" s="186"/>
      <c r="E316" s="186"/>
      <c r="F316" s="186"/>
      <c r="G316" s="186"/>
      <c r="H316" s="186"/>
      <c r="I316" s="186"/>
      <c r="J316" s="186"/>
      <c r="K316" s="186"/>
      <c r="L316" s="186"/>
      <c r="M316" s="144"/>
      <c r="N316" s="144"/>
      <c r="O316" s="144"/>
      <c r="P316" s="144"/>
      <c r="Q316" s="149"/>
      <c r="R316" s="149"/>
      <c r="S316" s="155"/>
      <c r="T316" s="155"/>
      <c r="U316" s="119"/>
      <c r="V316" s="119"/>
      <c r="W316" s="119"/>
      <c r="X316" s="119"/>
      <c r="Y316" s="350" t="s">
        <v>34</v>
      </c>
      <c r="Z316" s="350"/>
      <c r="AA316" s="350"/>
      <c r="AB316" s="416">
        <f ca="1">NOW()</f>
        <v>42480.44229201389</v>
      </c>
      <c r="AC316" s="349"/>
      <c r="AD316" s="150"/>
      <c r="AE316" s="149"/>
      <c r="AF316" s="119"/>
      <c r="AG316" s="155"/>
      <c r="AH316" s="155"/>
      <c r="AI316" s="119"/>
      <c r="AJ316" s="119"/>
      <c r="AK316" s="119"/>
      <c r="AL316" s="119"/>
      <c r="AM316" s="350" t="s">
        <v>34</v>
      </c>
      <c r="AN316" s="350"/>
      <c r="AO316" s="350"/>
      <c r="AP316" s="349">
        <f ca="1">NOW()</f>
        <v>42480.44229201389</v>
      </c>
      <c r="AQ316" s="349"/>
      <c r="AR316" s="150"/>
      <c r="AT316" s="149"/>
      <c r="AU316" s="119"/>
      <c r="AV316" s="119"/>
      <c r="AW316" s="119"/>
      <c r="AX316" s="119"/>
      <c r="AY316" s="119"/>
      <c r="AZ316" s="119"/>
      <c r="BA316" s="119"/>
      <c r="BB316" s="350" t="s">
        <v>34</v>
      </c>
      <c r="BC316" s="350"/>
      <c r="BD316" s="350"/>
      <c r="BE316" s="349">
        <f ca="1">NOW()</f>
        <v>42480.44229201389</v>
      </c>
      <c r="BF316" s="349"/>
      <c r="BG316" s="150"/>
    </row>
    <row r="317" spans="2:60" ht="20.85" customHeight="1" x14ac:dyDescent="0.45">
      <c r="B317" s="169"/>
      <c r="C317" s="169"/>
      <c r="D317" s="187"/>
      <c r="E317" s="187"/>
      <c r="F317" s="187"/>
      <c r="G317" s="187"/>
      <c r="H317" s="187"/>
      <c r="I317" s="187"/>
      <c r="J317" s="187"/>
      <c r="K317" s="187"/>
      <c r="L317" s="187"/>
      <c r="M317" s="170"/>
      <c r="N317" s="170"/>
      <c r="O317" s="170"/>
      <c r="P317" s="170"/>
      <c r="Q317"/>
      <c r="R317" s="74"/>
      <c r="S317" s="318" t="s">
        <v>50</v>
      </c>
      <c r="T317" s="319"/>
      <c r="U317" s="159" t="s">
        <v>2</v>
      </c>
      <c r="V317" s="159" t="s">
        <v>3</v>
      </c>
      <c r="W317" s="34" t="s">
        <v>4</v>
      </c>
      <c r="X317" s="34" t="s">
        <v>22</v>
      </c>
      <c r="Y317" s="34" t="s">
        <v>16</v>
      </c>
      <c r="Z317" s="34" t="s">
        <v>5</v>
      </c>
      <c r="AA317" s="34" t="s">
        <v>23</v>
      </c>
      <c r="AB317" s="34" t="s">
        <v>11</v>
      </c>
      <c r="AC317" s="160" t="s">
        <v>7</v>
      </c>
      <c r="AD317" s="118"/>
      <c r="AE317" s="68"/>
      <c r="AF317" s="74"/>
      <c r="AG317" s="316" t="s">
        <v>50</v>
      </c>
      <c r="AH317" s="317"/>
      <c r="AI317" s="159" t="s">
        <v>2</v>
      </c>
      <c r="AJ317" s="159" t="s">
        <v>3</v>
      </c>
      <c r="AK317" s="34" t="s">
        <v>4</v>
      </c>
      <c r="AL317" s="34" t="s">
        <v>22</v>
      </c>
      <c r="AM317" s="34" t="s">
        <v>16</v>
      </c>
      <c r="AN317" s="34" t="s">
        <v>5</v>
      </c>
      <c r="AO317" s="34" t="s">
        <v>23</v>
      </c>
      <c r="AP317" s="34" t="s">
        <v>11</v>
      </c>
      <c r="AQ317" s="160" t="s">
        <v>7</v>
      </c>
      <c r="AR317" s="118"/>
      <c r="AS317" s="68"/>
      <c r="AT317"/>
      <c r="AU317" s="74"/>
      <c r="AV317" s="275" t="s">
        <v>50</v>
      </c>
      <c r="AW317" s="276"/>
      <c r="AX317" s="159" t="s">
        <v>2</v>
      </c>
      <c r="AY317" s="159" t="s">
        <v>3</v>
      </c>
      <c r="AZ317" s="34" t="s">
        <v>4</v>
      </c>
      <c r="BA317" s="34" t="s">
        <v>22</v>
      </c>
      <c r="BB317" s="34" t="s">
        <v>16</v>
      </c>
      <c r="BC317" s="34" t="s">
        <v>5</v>
      </c>
      <c r="BD317" s="34" t="s">
        <v>23</v>
      </c>
      <c r="BE317" s="34" t="s">
        <v>11</v>
      </c>
      <c r="BF317" s="162" t="s">
        <v>7</v>
      </c>
      <c r="BG317" s="118"/>
      <c r="BH317" s="68"/>
    </row>
    <row r="318" spans="2:60" ht="20.85" customHeight="1" x14ac:dyDescent="0.45">
      <c r="B318" s="117"/>
      <c r="C318" s="117"/>
      <c r="D318" s="186"/>
      <c r="E318" s="186"/>
      <c r="F318" s="186"/>
      <c r="G318" s="186"/>
      <c r="H318" s="186"/>
      <c r="I318" s="186"/>
      <c r="J318" s="186"/>
      <c r="K318" s="186"/>
      <c r="L318" s="186"/>
      <c r="M318" s="144"/>
      <c r="N318" s="144"/>
      <c r="O318" s="144"/>
      <c r="P318" s="144"/>
      <c r="Q318"/>
      <c r="R318" s="74"/>
      <c r="S318" s="408" t="s">
        <v>36</v>
      </c>
      <c r="T318" s="409"/>
      <c r="U318" s="120">
        <f>$AC$5</f>
        <v>2.557377049180328</v>
      </c>
      <c r="V318" s="120">
        <f>$AC$6</f>
        <v>1.5182926829268293</v>
      </c>
      <c r="W318" s="120">
        <f>$AC$7</f>
        <v>2.3559322033898304</v>
      </c>
      <c r="X318" s="120">
        <f>$AC$8</f>
        <v>3.2791327913279131</v>
      </c>
      <c r="Y318" s="120">
        <f>$AC$9</f>
        <v>3.8565573770491803</v>
      </c>
      <c r="Z318" s="120">
        <f>$AC$10</f>
        <v>2.3928571428571428</v>
      </c>
      <c r="AA318" s="120">
        <f>$AC$11</f>
        <v>2.3995633187772927</v>
      </c>
      <c r="AB318" s="120">
        <f>$AC$12</f>
        <v>2.5959183673469388</v>
      </c>
      <c r="AC318" s="161">
        <f>$AC$13</f>
        <v>2.6854705558613099</v>
      </c>
      <c r="AD318" s="118"/>
      <c r="AE318" s="68"/>
      <c r="AF318" s="74"/>
      <c r="AG318" s="408" t="s">
        <v>36</v>
      </c>
      <c r="AH318" s="409"/>
      <c r="AI318" s="120">
        <f>$AQ$5</f>
        <v>2.528169014084507</v>
      </c>
      <c r="AJ318" s="120">
        <f>$AQ$6</f>
        <v>2.3046511627906976</v>
      </c>
      <c r="AK318" s="120">
        <f>$AQ$7</f>
        <v>2.319004524886878</v>
      </c>
      <c r="AL318" s="120">
        <f>$AQ$8</f>
        <v>3.1724137931034484</v>
      </c>
      <c r="AM318" s="120">
        <f>$AQ$9</f>
        <v>3.9102564102564101</v>
      </c>
      <c r="AN318" s="120">
        <f>$AQ$10</f>
        <v>2.8042452830188678</v>
      </c>
      <c r="AO318" s="120">
        <f>$AQ$11</f>
        <v>2.15625</v>
      </c>
      <c r="AP318" s="120">
        <f>$AQ$12</f>
        <v>2.2024539877300615</v>
      </c>
      <c r="AQ318" s="161">
        <f>$AQ$13</f>
        <v>2.6920679886685552</v>
      </c>
      <c r="AR318" s="118"/>
      <c r="AS318" s="68"/>
      <c r="AT318"/>
      <c r="AU318" s="74"/>
      <c r="AV318" s="408" t="s">
        <v>36</v>
      </c>
      <c r="AW318" s="409"/>
      <c r="AX318" s="134">
        <f>$BF$5</f>
        <v>2.5388059701492538</v>
      </c>
      <c r="AY318" s="134">
        <f>$BF$6</f>
        <v>1.8850325379609545</v>
      </c>
      <c r="AZ318" s="134">
        <f>$BF$7</f>
        <v>2.3380743982494527</v>
      </c>
      <c r="BA318" s="134">
        <f>$BF$8</f>
        <v>3.2379367720465888</v>
      </c>
      <c r="BB318" s="134">
        <f>$BF$9</f>
        <v>3.8828451882845187</v>
      </c>
      <c r="BC318" s="134">
        <f>$BF$10</f>
        <v>2.6508875739644973</v>
      </c>
      <c r="BD318" s="134">
        <f>$BF$11</f>
        <v>2.3196480938416424</v>
      </c>
      <c r="BE318" s="134">
        <f>$BF$12</f>
        <v>2.3712784588441331</v>
      </c>
      <c r="BF318" s="163">
        <f>$BF$13</f>
        <v>2.6887213847012843</v>
      </c>
      <c r="BG318" s="118"/>
      <c r="BH318" s="68"/>
    </row>
    <row r="319" spans="2:60" s="171" customFormat="1" ht="20.85" customHeight="1" x14ac:dyDescent="0.45">
      <c r="B319" s="169"/>
      <c r="C319" s="169"/>
      <c r="D319" s="187"/>
      <c r="E319" s="187"/>
      <c r="F319" s="187"/>
      <c r="G319" s="187"/>
      <c r="H319" s="187"/>
      <c r="I319" s="187"/>
      <c r="J319" s="187"/>
      <c r="K319" s="187"/>
      <c r="L319" s="187"/>
      <c r="M319" s="170"/>
      <c r="N319" s="170"/>
      <c r="O319" s="170"/>
      <c r="P319" s="170"/>
      <c r="R319" s="172"/>
      <c r="S319" s="410"/>
      <c r="T319" s="411"/>
      <c r="U319" s="164">
        <f>SUM(U318/4)</f>
        <v>0.63934426229508201</v>
      </c>
      <c r="V319" s="164">
        <f t="shared" ref="V319:AC319" si="376">SUM(V318/4)</f>
        <v>0.37957317073170732</v>
      </c>
      <c r="W319" s="164">
        <f t="shared" si="376"/>
        <v>0.58898305084745761</v>
      </c>
      <c r="X319" s="164">
        <f t="shared" si="376"/>
        <v>0.81978319783197828</v>
      </c>
      <c r="Y319" s="164">
        <f t="shared" si="376"/>
        <v>0.96413934426229508</v>
      </c>
      <c r="Z319" s="164">
        <f t="shared" si="376"/>
        <v>0.5982142857142857</v>
      </c>
      <c r="AA319" s="164">
        <f t="shared" si="376"/>
        <v>0.59989082969432317</v>
      </c>
      <c r="AB319" s="164">
        <f t="shared" si="376"/>
        <v>0.6489795918367347</v>
      </c>
      <c r="AC319" s="165">
        <f t="shared" si="376"/>
        <v>0.67136763896532747</v>
      </c>
      <c r="AD319" s="173"/>
      <c r="AE319" s="174"/>
      <c r="AF319" s="172"/>
      <c r="AG319" s="410"/>
      <c r="AH319" s="411"/>
      <c r="AI319" s="164">
        <f t="shared" ref="AI319:AQ319" si="377">SUM(AI318/4)</f>
        <v>0.63204225352112675</v>
      </c>
      <c r="AJ319" s="164">
        <f t="shared" si="377"/>
        <v>0.5761627906976744</v>
      </c>
      <c r="AK319" s="164">
        <f t="shared" si="377"/>
        <v>0.57975113122171951</v>
      </c>
      <c r="AL319" s="164">
        <f t="shared" si="377"/>
        <v>0.7931034482758621</v>
      </c>
      <c r="AM319" s="164">
        <f t="shared" si="377"/>
        <v>0.97756410256410253</v>
      </c>
      <c r="AN319" s="164">
        <f t="shared" si="377"/>
        <v>0.70106132075471694</v>
      </c>
      <c r="AO319" s="164">
        <f t="shared" si="377"/>
        <v>0.5390625</v>
      </c>
      <c r="AP319" s="164">
        <f t="shared" si="377"/>
        <v>0.55061349693251538</v>
      </c>
      <c r="AQ319" s="165">
        <f t="shared" si="377"/>
        <v>0.67301699716713881</v>
      </c>
      <c r="AR319" s="173"/>
      <c r="AS319" s="174"/>
      <c r="AU319" s="172"/>
      <c r="AV319" s="410"/>
      <c r="AW319" s="411"/>
      <c r="AX319" s="175">
        <f t="shared" ref="AX319:BF319" si="378">SUM(AX318/4)</f>
        <v>0.63470149253731345</v>
      </c>
      <c r="AY319" s="175">
        <f t="shared" si="378"/>
        <v>0.47125813449023862</v>
      </c>
      <c r="AZ319" s="175">
        <f t="shared" si="378"/>
        <v>0.58451859956236318</v>
      </c>
      <c r="BA319" s="175">
        <f t="shared" si="378"/>
        <v>0.8094841930116472</v>
      </c>
      <c r="BB319" s="175">
        <f t="shared" si="378"/>
        <v>0.97071129707112969</v>
      </c>
      <c r="BC319" s="175">
        <f t="shared" si="378"/>
        <v>0.66272189349112431</v>
      </c>
      <c r="BD319" s="175">
        <f t="shared" si="378"/>
        <v>0.5799120234604106</v>
      </c>
      <c r="BE319" s="175">
        <f t="shared" si="378"/>
        <v>0.59281961471103328</v>
      </c>
      <c r="BF319" s="176">
        <f t="shared" si="378"/>
        <v>0.67218034617532108</v>
      </c>
      <c r="BG319" s="173"/>
      <c r="BH319" s="174"/>
    </row>
    <row r="320" spans="2:60" ht="20.85" customHeight="1" x14ac:dyDescent="0.45">
      <c r="B320" s="117"/>
      <c r="C320" s="117"/>
      <c r="D320" s="186"/>
      <c r="E320" s="186"/>
      <c r="F320" s="186"/>
      <c r="G320" s="186"/>
      <c r="H320" s="186"/>
      <c r="I320" s="186"/>
      <c r="J320" s="186"/>
      <c r="K320" s="186"/>
      <c r="L320" s="186"/>
      <c r="M320" s="144"/>
      <c r="N320" s="144"/>
      <c r="O320" s="144"/>
      <c r="P320" s="144"/>
      <c r="Q320"/>
      <c r="R320" s="74"/>
      <c r="S320" s="408" t="s">
        <v>37</v>
      </c>
      <c r="T320" s="409"/>
      <c r="U320" s="120">
        <f>$AC$27</f>
        <v>2.0658914728682172</v>
      </c>
      <c r="V320" s="120">
        <f>$AC$28</f>
        <v>2.4540229885057472</v>
      </c>
      <c r="W320" s="120">
        <f>$AC$29</f>
        <v>2.3984962406015038</v>
      </c>
      <c r="X320" s="120">
        <f>$AC$30</f>
        <v>3.3527227722772279</v>
      </c>
      <c r="Y320" s="120">
        <f>$AC$31</f>
        <v>3.3851851851851853</v>
      </c>
      <c r="Z320" s="120">
        <f>$AC$32</f>
        <v>3.2980769230769229</v>
      </c>
      <c r="AA320" s="120">
        <f>$AC$33</f>
        <v>3.2209302325581395</v>
      </c>
      <c r="AB320" s="120">
        <f>$AC$34</f>
        <v>2.522546419098143</v>
      </c>
      <c r="AC320" s="161">
        <f>$AC$35</f>
        <v>2.9131431482424861</v>
      </c>
      <c r="AD320" s="118"/>
      <c r="AE320" s="68"/>
      <c r="AF320" s="74"/>
      <c r="AG320" s="408" t="s">
        <v>37</v>
      </c>
      <c r="AH320" s="409"/>
      <c r="AI320" s="120">
        <f>$AQ$27</f>
        <v>2.6758893280632412</v>
      </c>
      <c r="AJ320" s="120">
        <f>$AQ$28</f>
        <v>2.0076335877862594</v>
      </c>
      <c r="AK320" s="120">
        <f>$AQ$29</f>
        <v>2.29296875</v>
      </c>
      <c r="AL320" s="120">
        <f>$AQ$30</f>
        <v>3.5869565217391304</v>
      </c>
      <c r="AM320" s="120">
        <f>$AQ$31</f>
        <v>3.0517241379310347</v>
      </c>
      <c r="AN320" s="120">
        <f>$AQ$32</f>
        <v>3.2692307692307692</v>
      </c>
      <c r="AO320" s="120">
        <f>$AQ$33</f>
        <v>3.0675675675675675</v>
      </c>
      <c r="AP320" s="120">
        <f>$AQ$34</f>
        <v>2.3439999999999999</v>
      </c>
      <c r="AQ320" s="161">
        <f>$AQ$35</f>
        <v>2.8356200527704485</v>
      </c>
      <c r="AR320" s="118"/>
      <c r="AS320" s="68"/>
      <c r="AT320"/>
      <c r="AU320" s="74"/>
      <c r="AV320" s="408" t="s">
        <v>37</v>
      </c>
      <c r="AW320" s="409"/>
      <c r="AX320" s="134">
        <f>$BF$27</f>
        <v>2.4698952879581153</v>
      </c>
      <c r="AY320" s="134">
        <f>$BF$28</f>
        <v>2.2304015296367115</v>
      </c>
      <c r="AZ320" s="134">
        <f>$BF$29</f>
        <v>2.3467432950191571</v>
      </c>
      <c r="BA320" s="134">
        <f>$BF$30</f>
        <v>3.4679245283018867</v>
      </c>
      <c r="BB320" s="134">
        <f>$BF$31</f>
        <v>3.221280602636535</v>
      </c>
      <c r="BC320" s="134">
        <f>$BF$32</f>
        <v>3.2905982905982905</v>
      </c>
      <c r="BD320" s="134">
        <f>$BF$33</f>
        <v>3.1185567010309279</v>
      </c>
      <c r="BE320" s="134">
        <f>$BF$34</f>
        <v>2.4513556618819776</v>
      </c>
      <c r="BF320" s="163">
        <f>$BF$35</f>
        <v>2.8750648004147226</v>
      </c>
      <c r="BG320" s="118"/>
      <c r="BH320" s="68"/>
    </row>
    <row r="321" spans="2:60" s="171" customFormat="1" ht="20.85" customHeight="1" x14ac:dyDescent="0.45">
      <c r="B321" s="169"/>
      <c r="C321" s="169"/>
      <c r="D321" s="187"/>
      <c r="E321" s="187"/>
      <c r="F321" s="187"/>
      <c r="G321" s="187"/>
      <c r="H321" s="187"/>
      <c r="I321" s="187"/>
      <c r="J321" s="187"/>
      <c r="K321" s="187"/>
      <c r="L321" s="187"/>
      <c r="M321" s="170"/>
      <c r="N321" s="170"/>
      <c r="O321" s="170"/>
      <c r="P321" s="170"/>
      <c r="R321" s="172"/>
      <c r="S321" s="410"/>
      <c r="T321" s="411"/>
      <c r="U321" s="164">
        <f t="shared" ref="U321:AC321" si="379">SUM(U320/4)</f>
        <v>0.51647286821705429</v>
      </c>
      <c r="V321" s="164">
        <f t="shared" si="379"/>
        <v>0.6135057471264368</v>
      </c>
      <c r="W321" s="164">
        <f t="shared" si="379"/>
        <v>0.59962406015037595</v>
      </c>
      <c r="X321" s="164">
        <f t="shared" si="379"/>
        <v>0.83818069306930698</v>
      </c>
      <c r="Y321" s="164">
        <f t="shared" si="379"/>
        <v>0.84629629629629632</v>
      </c>
      <c r="Z321" s="164">
        <f t="shared" si="379"/>
        <v>0.82451923076923073</v>
      </c>
      <c r="AA321" s="164">
        <f t="shared" si="379"/>
        <v>0.80523255813953487</v>
      </c>
      <c r="AB321" s="164">
        <f t="shared" si="379"/>
        <v>0.63063660477453576</v>
      </c>
      <c r="AC321" s="165">
        <f t="shared" si="379"/>
        <v>0.72828578706062153</v>
      </c>
      <c r="AD321" s="173"/>
      <c r="AE321" s="174"/>
      <c r="AF321" s="172"/>
      <c r="AG321" s="410"/>
      <c r="AH321" s="411"/>
      <c r="AI321" s="164">
        <f t="shared" ref="AI321:AQ321" si="380">SUM(AI320/4)</f>
        <v>0.6689723320158103</v>
      </c>
      <c r="AJ321" s="164">
        <f t="shared" si="380"/>
        <v>0.50190839694656486</v>
      </c>
      <c r="AK321" s="164">
        <f t="shared" si="380"/>
        <v>0.5732421875</v>
      </c>
      <c r="AL321" s="164">
        <f t="shared" si="380"/>
        <v>0.89673913043478259</v>
      </c>
      <c r="AM321" s="164">
        <f t="shared" si="380"/>
        <v>0.76293103448275867</v>
      </c>
      <c r="AN321" s="164">
        <f t="shared" si="380"/>
        <v>0.81730769230769229</v>
      </c>
      <c r="AO321" s="164">
        <f t="shared" si="380"/>
        <v>0.76689189189189189</v>
      </c>
      <c r="AP321" s="164">
        <f t="shared" si="380"/>
        <v>0.58599999999999997</v>
      </c>
      <c r="AQ321" s="165">
        <f t="shared" si="380"/>
        <v>0.70890501319261212</v>
      </c>
      <c r="AR321" s="173"/>
      <c r="AS321" s="174"/>
      <c r="AU321" s="172"/>
      <c r="AV321" s="410"/>
      <c r="AW321" s="411"/>
      <c r="AX321" s="175">
        <f t="shared" ref="AX321:BF321" si="381">SUM(AX320/4)</f>
        <v>0.61747382198952883</v>
      </c>
      <c r="AY321" s="175">
        <f t="shared" si="381"/>
        <v>0.55760038240917786</v>
      </c>
      <c r="AZ321" s="175">
        <f t="shared" si="381"/>
        <v>0.58668582375478928</v>
      </c>
      <c r="BA321" s="175">
        <f t="shared" si="381"/>
        <v>0.86698113207547167</v>
      </c>
      <c r="BB321" s="175">
        <f t="shared" si="381"/>
        <v>0.80532015065913376</v>
      </c>
      <c r="BC321" s="175">
        <f t="shared" si="381"/>
        <v>0.82264957264957261</v>
      </c>
      <c r="BD321" s="175">
        <f t="shared" si="381"/>
        <v>0.77963917525773196</v>
      </c>
      <c r="BE321" s="175">
        <f t="shared" si="381"/>
        <v>0.61283891547049441</v>
      </c>
      <c r="BF321" s="176">
        <f t="shared" si="381"/>
        <v>0.71876620010368064</v>
      </c>
      <c r="BG321" s="173"/>
      <c r="BH321" s="174"/>
    </row>
    <row r="322" spans="2:60" ht="20.85" customHeight="1" x14ac:dyDescent="0.45">
      <c r="B322" s="117"/>
      <c r="C322" s="117"/>
      <c r="D322" s="186"/>
      <c r="E322" s="186"/>
      <c r="F322" s="186"/>
      <c r="G322" s="186"/>
      <c r="H322" s="186"/>
      <c r="I322" s="186"/>
      <c r="J322" s="186"/>
      <c r="K322" s="186"/>
      <c r="L322" s="186"/>
      <c r="M322" s="144"/>
      <c r="N322" s="144"/>
      <c r="O322" s="144"/>
      <c r="P322" s="144"/>
      <c r="Q322"/>
      <c r="R322" s="74"/>
      <c r="S322" s="408" t="s">
        <v>38</v>
      </c>
      <c r="T322" s="409"/>
      <c r="U322" s="120">
        <f>$AC$49</f>
        <v>2.1051282051282052</v>
      </c>
      <c r="V322" s="120">
        <f>$AC$50</f>
        <v>2.599462365591398</v>
      </c>
      <c r="W322" s="120">
        <f>$AC$51</f>
        <v>2.883495145631068</v>
      </c>
      <c r="X322" s="120">
        <f>$AC$52</f>
        <v>3.5663430420711975</v>
      </c>
      <c r="Y322" s="120">
        <f>$AC$53</f>
        <v>3.1314432989690721</v>
      </c>
      <c r="Z322" s="120">
        <f>$AC$54</f>
        <v>3.0892857142857144</v>
      </c>
      <c r="AA322" s="120">
        <f>$AC$55</f>
        <v>3.9509803921568629</v>
      </c>
      <c r="AB322" s="120">
        <f>$AC$56</f>
        <v>3.0964912280701755</v>
      </c>
      <c r="AC322" s="161">
        <f>$AC$57</f>
        <v>3.0519108280254779</v>
      </c>
      <c r="AD322" s="118"/>
      <c r="AE322" s="68"/>
      <c r="AF322" s="74"/>
      <c r="AG322" s="408" t="s">
        <v>38</v>
      </c>
      <c r="AH322" s="409"/>
      <c r="AI322" s="120">
        <f>$AQ$49</f>
        <v>2.3370786516853932</v>
      </c>
      <c r="AJ322" s="120">
        <f>$AQ$50</f>
        <v>2.7657894736842104</v>
      </c>
      <c r="AK322" s="120">
        <f>$AQ$51</f>
        <v>3.02</v>
      </c>
      <c r="AL322" s="120">
        <f>$AQ$52</f>
        <v>3.4109311740890687</v>
      </c>
      <c r="AM322" s="120">
        <f>$AQ$53</f>
        <v>3.1640211640211642</v>
      </c>
      <c r="AN322" s="120">
        <f>$AQ$54</f>
        <v>3.1730769230769229</v>
      </c>
      <c r="AO322" s="120">
        <f>$AQ$55</f>
        <v>3.4606741573033708</v>
      </c>
      <c r="AP322" s="120">
        <f>$AQ$56</f>
        <v>2.6415770609318998</v>
      </c>
      <c r="AQ322" s="161">
        <f>$AQ$57</f>
        <v>3.0025641025641026</v>
      </c>
      <c r="AR322" s="118"/>
      <c r="AS322" s="68"/>
      <c r="AT322"/>
      <c r="AU322" s="74"/>
      <c r="AV322" s="408" t="s">
        <v>38</v>
      </c>
      <c r="AW322" s="409"/>
      <c r="AX322" s="134">
        <f>$BF$49</f>
        <v>2.1778169014084505</v>
      </c>
      <c r="AY322" s="134">
        <f>$BF$50</f>
        <v>2.6835106382978724</v>
      </c>
      <c r="AZ322" s="134">
        <f>$BF$51</f>
        <v>2.9507389162561575</v>
      </c>
      <c r="BA322" s="134">
        <f>$BF$52</f>
        <v>3.4973021582733814</v>
      </c>
      <c r="BB322" s="134">
        <f>$BF$53</f>
        <v>3.1475195822454309</v>
      </c>
      <c r="BC322" s="134">
        <f>$BF$54</f>
        <v>3.1296296296296298</v>
      </c>
      <c r="BD322" s="134">
        <f>$BF$55</f>
        <v>3.7225130890052358</v>
      </c>
      <c r="BE322" s="134">
        <f>$BF$56</f>
        <v>2.8714539007092199</v>
      </c>
      <c r="BF322" s="163">
        <f>$BF$57</f>
        <v>3.028960817717206</v>
      </c>
      <c r="BG322" s="118"/>
      <c r="BH322" s="68"/>
    </row>
    <row r="323" spans="2:60" s="171" customFormat="1" ht="20.85" customHeight="1" x14ac:dyDescent="0.45">
      <c r="B323" s="169"/>
      <c r="C323" s="169"/>
      <c r="D323" s="187"/>
      <c r="E323" s="187"/>
      <c r="F323" s="187"/>
      <c r="G323" s="187"/>
      <c r="H323" s="187"/>
      <c r="I323" s="187"/>
      <c r="J323" s="187"/>
      <c r="K323" s="187"/>
      <c r="L323" s="187"/>
      <c r="M323" s="170"/>
      <c r="N323" s="170"/>
      <c r="O323" s="170"/>
      <c r="P323" s="170"/>
      <c r="R323" s="172"/>
      <c r="S323" s="410"/>
      <c r="T323" s="411"/>
      <c r="U323" s="164">
        <f t="shared" ref="U323:AC323" si="382">SUM(U322/4)</f>
        <v>0.5262820512820513</v>
      </c>
      <c r="V323" s="164">
        <f t="shared" si="382"/>
        <v>0.6498655913978495</v>
      </c>
      <c r="W323" s="164">
        <f t="shared" si="382"/>
        <v>0.720873786407767</v>
      </c>
      <c r="X323" s="164">
        <f t="shared" si="382"/>
        <v>0.89158576051779936</v>
      </c>
      <c r="Y323" s="164">
        <f t="shared" si="382"/>
        <v>0.78286082474226804</v>
      </c>
      <c r="Z323" s="164">
        <f t="shared" si="382"/>
        <v>0.7723214285714286</v>
      </c>
      <c r="AA323" s="164">
        <f t="shared" si="382"/>
        <v>0.98774509803921573</v>
      </c>
      <c r="AB323" s="164">
        <f t="shared" si="382"/>
        <v>0.77412280701754388</v>
      </c>
      <c r="AC323" s="165">
        <f t="shared" si="382"/>
        <v>0.76297770700636947</v>
      </c>
      <c r="AD323" s="173"/>
      <c r="AE323" s="174"/>
      <c r="AF323" s="172"/>
      <c r="AG323" s="410"/>
      <c r="AH323" s="411"/>
      <c r="AI323" s="164">
        <f t="shared" ref="AI323:AQ323" si="383">SUM(AI322/4)</f>
        <v>0.5842696629213483</v>
      </c>
      <c r="AJ323" s="164">
        <f t="shared" si="383"/>
        <v>0.69144736842105259</v>
      </c>
      <c r="AK323" s="164">
        <f t="shared" si="383"/>
        <v>0.755</v>
      </c>
      <c r="AL323" s="164">
        <f t="shared" si="383"/>
        <v>0.85273279352226716</v>
      </c>
      <c r="AM323" s="164">
        <f t="shared" si="383"/>
        <v>0.79100529100529104</v>
      </c>
      <c r="AN323" s="164">
        <f t="shared" si="383"/>
        <v>0.79326923076923073</v>
      </c>
      <c r="AO323" s="164">
        <f t="shared" si="383"/>
        <v>0.8651685393258427</v>
      </c>
      <c r="AP323" s="164">
        <f t="shared" si="383"/>
        <v>0.66039426523297495</v>
      </c>
      <c r="AQ323" s="165">
        <f t="shared" si="383"/>
        <v>0.75064102564102564</v>
      </c>
      <c r="AR323" s="173"/>
      <c r="AS323" s="174"/>
      <c r="AU323" s="172"/>
      <c r="AV323" s="410"/>
      <c r="AW323" s="411"/>
      <c r="AX323" s="175">
        <f t="shared" ref="AX323:BF323" si="384">SUM(AX322/4)</f>
        <v>0.54445422535211263</v>
      </c>
      <c r="AY323" s="175">
        <f t="shared" si="384"/>
        <v>0.6708776595744681</v>
      </c>
      <c r="AZ323" s="175">
        <f t="shared" si="384"/>
        <v>0.73768472906403937</v>
      </c>
      <c r="BA323" s="175">
        <f t="shared" si="384"/>
        <v>0.87432553956834536</v>
      </c>
      <c r="BB323" s="175">
        <f t="shared" si="384"/>
        <v>0.78687989556135773</v>
      </c>
      <c r="BC323" s="175">
        <f t="shared" si="384"/>
        <v>0.78240740740740744</v>
      </c>
      <c r="BD323" s="175">
        <f t="shared" si="384"/>
        <v>0.93062827225130895</v>
      </c>
      <c r="BE323" s="175">
        <f t="shared" si="384"/>
        <v>0.71786347517730498</v>
      </c>
      <c r="BF323" s="176">
        <f t="shared" si="384"/>
        <v>0.75724020442930151</v>
      </c>
      <c r="BG323" s="173"/>
      <c r="BH323" s="174"/>
    </row>
    <row r="324" spans="2:60" ht="20.85" customHeight="1" x14ac:dyDescent="0.45">
      <c r="B324" s="117"/>
      <c r="C324" s="117"/>
      <c r="D324" s="186"/>
      <c r="E324" s="186"/>
      <c r="F324" s="186"/>
      <c r="G324" s="186"/>
      <c r="H324" s="186"/>
      <c r="I324" s="186"/>
      <c r="J324" s="186"/>
      <c r="K324" s="186"/>
      <c r="L324" s="186"/>
      <c r="M324" s="144"/>
      <c r="N324" s="144"/>
      <c r="O324" s="144"/>
      <c r="P324" s="144"/>
      <c r="Q324"/>
      <c r="R324" s="74"/>
      <c r="S324" s="408" t="s">
        <v>39</v>
      </c>
      <c r="T324" s="409"/>
      <c r="U324" s="120">
        <f>$AC$71</f>
        <v>2.3861111111111111</v>
      </c>
      <c r="V324" s="120">
        <f>$AC$72</f>
        <v>1.6586021505376345</v>
      </c>
      <c r="W324" s="120">
        <f>$AC$73</f>
        <v>2.6807817589576546</v>
      </c>
      <c r="X324" s="120">
        <f>$AC$74</f>
        <v>2.5213032581453634</v>
      </c>
      <c r="Y324" s="120">
        <f>$AC$75</f>
        <v>3.9595375722543351</v>
      </c>
      <c r="Z324" s="120">
        <f>$AC$76</f>
        <v>2.5327380952380953</v>
      </c>
      <c r="AA324" s="120">
        <f>$AC$77</f>
        <v>3.3551912568306013</v>
      </c>
      <c r="AB324" s="120">
        <f>$AC$78</f>
        <v>2.7545871559633026</v>
      </c>
      <c r="AC324" s="161">
        <f>$AC$79</f>
        <v>2.703001968503937</v>
      </c>
      <c r="AD324" s="118"/>
      <c r="AE324" s="68"/>
      <c r="AF324" s="74"/>
      <c r="AG324" s="408" t="s">
        <v>39</v>
      </c>
      <c r="AH324" s="409"/>
      <c r="AI324" s="120">
        <f>$AQ$71</f>
        <v>2.8863636363636362</v>
      </c>
      <c r="AJ324" s="120">
        <f>$AQ$72</f>
        <v>2.1813725490196076</v>
      </c>
      <c r="AK324" s="120">
        <f>$AQ$73</f>
        <v>2.4600694444444446</v>
      </c>
      <c r="AL324" s="120">
        <f>$AQ$74</f>
        <v>2.6839729119638824</v>
      </c>
      <c r="AM324" s="120">
        <f>$AQ$75</f>
        <v>3.199530516431925</v>
      </c>
      <c r="AN324" s="120">
        <f>$AQ$76</f>
        <v>2.8517241379310345</v>
      </c>
      <c r="AO324" s="120">
        <f>$AQ$77</f>
        <v>3.523076923076923</v>
      </c>
      <c r="AP324" s="120">
        <f>$AQ$78</f>
        <v>2.4387500000000002</v>
      </c>
      <c r="AQ324" s="161">
        <f>$AQ$79</f>
        <v>2.6908454227113556</v>
      </c>
      <c r="AR324" s="118"/>
      <c r="AS324" s="68"/>
      <c r="AT324"/>
      <c r="AU324" s="74"/>
      <c r="AV324" s="408" t="s">
        <v>39</v>
      </c>
      <c r="AW324" s="409"/>
      <c r="AX324" s="134">
        <f>$BF$71</f>
        <v>2.6334269662921348</v>
      </c>
      <c r="AY324" s="134">
        <f>$BF$72</f>
        <v>1.9320512820512821</v>
      </c>
      <c r="AZ324" s="134">
        <f>$BF$73</f>
        <v>2.573949579831933</v>
      </c>
      <c r="BA324" s="134">
        <f>$BF$74</f>
        <v>2.6068883610451308</v>
      </c>
      <c r="BB324" s="134">
        <f>$BF$75</f>
        <v>3.5401554404145079</v>
      </c>
      <c r="BC324" s="134">
        <f>$BF$76</f>
        <v>2.680511182108626</v>
      </c>
      <c r="BD324" s="134">
        <f>$BF$77</f>
        <v>3.4249201277955272</v>
      </c>
      <c r="BE324" s="134">
        <f>$BF$78</f>
        <v>2.6034688995215309</v>
      </c>
      <c r="BF324" s="163">
        <f>$BF$79</f>
        <v>2.6969734557181839</v>
      </c>
      <c r="BG324" s="118"/>
      <c r="BH324" s="68"/>
    </row>
    <row r="325" spans="2:60" s="171" customFormat="1" ht="20.85" customHeight="1" x14ac:dyDescent="0.45">
      <c r="B325" s="169"/>
      <c r="C325" s="169"/>
      <c r="D325" s="187"/>
      <c r="E325" s="187"/>
      <c r="F325" s="187"/>
      <c r="G325" s="187"/>
      <c r="H325" s="187"/>
      <c r="I325" s="187"/>
      <c r="J325" s="187"/>
      <c r="K325" s="187"/>
      <c r="L325" s="187"/>
      <c r="M325" s="170"/>
      <c r="N325" s="170"/>
      <c r="O325" s="170"/>
      <c r="P325" s="170"/>
      <c r="R325" s="172"/>
      <c r="S325" s="410"/>
      <c r="T325" s="411"/>
      <c r="U325" s="164">
        <f t="shared" ref="U325:AC325" si="385">SUM(U324/4)</f>
        <v>0.59652777777777777</v>
      </c>
      <c r="V325" s="164">
        <f t="shared" si="385"/>
        <v>0.41465053763440862</v>
      </c>
      <c r="W325" s="164">
        <f t="shared" si="385"/>
        <v>0.67019543973941365</v>
      </c>
      <c r="X325" s="164">
        <f t="shared" si="385"/>
        <v>0.63032581453634084</v>
      </c>
      <c r="Y325" s="164">
        <f t="shared" si="385"/>
        <v>0.98988439306358378</v>
      </c>
      <c r="Z325" s="164">
        <f t="shared" si="385"/>
        <v>0.63318452380952384</v>
      </c>
      <c r="AA325" s="164">
        <f t="shared" si="385"/>
        <v>0.83879781420765032</v>
      </c>
      <c r="AB325" s="164">
        <f t="shared" si="385"/>
        <v>0.68864678899082565</v>
      </c>
      <c r="AC325" s="165">
        <f t="shared" si="385"/>
        <v>0.67575049212598426</v>
      </c>
      <c r="AD325" s="173"/>
      <c r="AE325" s="174"/>
      <c r="AF325" s="172"/>
      <c r="AG325" s="410"/>
      <c r="AH325" s="411"/>
      <c r="AI325" s="164">
        <f t="shared" ref="AI325:AQ325" si="386">SUM(AI324/4)</f>
        <v>0.72159090909090906</v>
      </c>
      <c r="AJ325" s="164">
        <f t="shared" si="386"/>
        <v>0.54534313725490191</v>
      </c>
      <c r="AK325" s="164">
        <f t="shared" si="386"/>
        <v>0.61501736111111116</v>
      </c>
      <c r="AL325" s="164">
        <f t="shared" si="386"/>
        <v>0.67099322799097061</v>
      </c>
      <c r="AM325" s="164">
        <f t="shared" si="386"/>
        <v>0.79988262910798125</v>
      </c>
      <c r="AN325" s="164">
        <f t="shared" si="386"/>
        <v>0.71293103448275863</v>
      </c>
      <c r="AO325" s="164">
        <f t="shared" si="386"/>
        <v>0.88076923076923075</v>
      </c>
      <c r="AP325" s="164">
        <f t="shared" si="386"/>
        <v>0.60968750000000005</v>
      </c>
      <c r="AQ325" s="165">
        <f t="shared" si="386"/>
        <v>0.67271135567783891</v>
      </c>
      <c r="AR325" s="173"/>
      <c r="AS325" s="174"/>
      <c r="AU325" s="172"/>
      <c r="AV325" s="410"/>
      <c r="AW325" s="411"/>
      <c r="AX325" s="175">
        <f t="shared" ref="AX325:BF325" si="387">SUM(AX324/4)</f>
        <v>0.6583567415730337</v>
      </c>
      <c r="AY325" s="175">
        <f t="shared" si="387"/>
        <v>0.48301282051282052</v>
      </c>
      <c r="AZ325" s="175">
        <f t="shared" si="387"/>
        <v>0.64348739495798324</v>
      </c>
      <c r="BA325" s="175">
        <f t="shared" si="387"/>
        <v>0.65172209026128269</v>
      </c>
      <c r="BB325" s="175">
        <f t="shared" si="387"/>
        <v>0.88503886010362698</v>
      </c>
      <c r="BC325" s="175">
        <f t="shared" si="387"/>
        <v>0.67012779552715651</v>
      </c>
      <c r="BD325" s="175">
        <f t="shared" si="387"/>
        <v>0.85623003194888181</v>
      </c>
      <c r="BE325" s="175">
        <f t="shared" si="387"/>
        <v>0.65086722488038273</v>
      </c>
      <c r="BF325" s="176">
        <f t="shared" si="387"/>
        <v>0.67424336392954598</v>
      </c>
      <c r="BG325" s="173"/>
      <c r="BH325" s="174"/>
    </row>
    <row r="326" spans="2:60" ht="20.85" customHeight="1" x14ac:dyDescent="0.45">
      <c r="B326" s="117"/>
      <c r="C326" s="117"/>
      <c r="D326" s="186"/>
      <c r="E326" s="186"/>
      <c r="F326" s="186"/>
      <c r="G326" s="186"/>
      <c r="H326" s="186"/>
      <c r="I326" s="186"/>
      <c r="J326" s="186"/>
      <c r="K326" s="186"/>
      <c r="L326" s="186"/>
      <c r="M326" s="144"/>
      <c r="N326" s="144"/>
      <c r="O326" s="144"/>
      <c r="P326" s="144"/>
      <c r="Q326"/>
      <c r="R326" s="74"/>
      <c r="S326" s="408" t="s">
        <v>40</v>
      </c>
      <c r="T326" s="409"/>
      <c r="U326" s="120">
        <f>$AC$93</f>
        <v>2.4022988505747125</v>
      </c>
      <c r="V326" s="120">
        <f>$AC$94</f>
        <v>2.672043010752688</v>
      </c>
      <c r="W326" s="120">
        <f>$AC$95</f>
        <v>2.9080882352941178</v>
      </c>
      <c r="X326" s="133">
        <f>$AC$96</f>
        <v>2.8484848484848486</v>
      </c>
      <c r="Y326" s="120">
        <f>$AC$97</f>
        <v>3.3957055214723928</v>
      </c>
      <c r="Z326" s="120">
        <f>$AC$98</f>
        <v>3.1707317073170733</v>
      </c>
      <c r="AA326" s="120">
        <f>$AC$99</f>
        <v>2.7369942196531793</v>
      </c>
      <c r="AB326" s="120">
        <f>$AC$100</f>
        <v>2.3341176470588234</v>
      </c>
      <c r="AC326" s="161">
        <f>$AC$101</f>
        <v>2.7494791666666667</v>
      </c>
      <c r="AD326" s="118"/>
      <c r="AE326" s="68"/>
      <c r="AF326" s="74"/>
      <c r="AG326" s="408" t="s">
        <v>40</v>
      </c>
      <c r="AH326" s="409"/>
      <c r="AI326" s="120">
        <f>$AQ$93</f>
        <v>1.9971590909090908</v>
      </c>
      <c r="AJ326" s="120">
        <f>$AQ$94</f>
        <v>2.3375634517766497</v>
      </c>
      <c r="AK326" s="120">
        <f>$AQ$95</f>
        <v>2.6876832844574778</v>
      </c>
      <c r="AL326" s="120">
        <f>$AQ$96</f>
        <v>2.891711229946524</v>
      </c>
      <c r="AM326" s="120">
        <f>$AQ$97</f>
        <v>3.969543147208122</v>
      </c>
      <c r="AN326" s="120">
        <f>$AQ$98</f>
        <v>3.4270833333333335</v>
      </c>
      <c r="AO326" s="120">
        <f>$AQ$99</f>
        <v>3.6204819277108435</v>
      </c>
      <c r="AP326" s="120">
        <f>$AQ$100</f>
        <v>2.3342857142857141</v>
      </c>
      <c r="AQ326" s="161">
        <f>$AQ$101</f>
        <v>2.8295629820051413</v>
      </c>
      <c r="AR326" s="118"/>
      <c r="AS326" s="68"/>
      <c r="AT326"/>
      <c r="AU326" s="74"/>
      <c r="AV326" s="408" t="s">
        <v>40</v>
      </c>
      <c r="AW326" s="409"/>
      <c r="AX326" s="134">
        <f>$BF$93</f>
        <v>2.1985714285714284</v>
      </c>
      <c r="AY326" s="134">
        <f>$BF$94</f>
        <v>2.5</v>
      </c>
      <c r="AZ326" s="134">
        <f>$BF$95</f>
        <v>2.7854812398042412</v>
      </c>
      <c r="BA326" s="134">
        <f>$BF$96</f>
        <v>2.8704206241519676</v>
      </c>
      <c r="BB326" s="134">
        <f>$BF$97</f>
        <v>3.7097222222222221</v>
      </c>
      <c r="BC326" s="134">
        <f>$BF$98</f>
        <v>3.2905844155844157</v>
      </c>
      <c r="BD326" s="134">
        <f>$BF$99</f>
        <v>3.1696165191740411</v>
      </c>
      <c r="BE326" s="134">
        <f>$BF$100</f>
        <v>2.3341935483870966</v>
      </c>
      <c r="BF326" s="163">
        <f>$BF$101</f>
        <v>2.7897800776196635</v>
      </c>
      <c r="BG326" s="118"/>
      <c r="BH326" s="68"/>
    </row>
    <row r="327" spans="2:60" s="171" customFormat="1" ht="20.85" customHeight="1" x14ac:dyDescent="0.45">
      <c r="B327" s="169"/>
      <c r="C327" s="169"/>
      <c r="D327" s="187"/>
      <c r="E327" s="187"/>
      <c r="F327" s="187"/>
      <c r="G327" s="187"/>
      <c r="H327" s="187"/>
      <c r="I327" s="187"/>
      <c r="J327" s="187"/>
      <c r="K327" s="187"/>
      <c r="L327" s="187"/>
      <c r="M327" s="170"/>
      <c r="N327" s="170"/>
      <c r="O327" s="170"/>
      <c r="P327" s="170"/>
      <c r="R327" s="172"/>
      <c r="S327" s="410"/>
      <c r="T327" s="411"/>
      <c r="U327" s="164">
        <f t="shared" ref="U327:AC327" si="388">SUM(U326/4)</f>
        <v>0.60057471264367812</v>
      </c>
      <c r="V327" s="164">
        <f t="shared" si="388"/>
        <v>0.668010752688172</v>
      </c>
      <c r="W327" s="164">
        <f t="shared" si="388"/>
        <v>0.72702205882352944</v>
      </c>
      <c r="X327" s="166">
        <f t="shared" si="388"/>
        <v>0.71212121212121215</v>
      </c>
      <c r="Y327" s="164">
        <f t="shared" si="388"/>
        <v>0.8489263803680982</v>
      </c>
      <c r="Z327" s="164">
        <f t="shared" si="388"/>
        <v>0.79268292682926833</v>
      </c>
      <c r="AA327" s="164">
        <f t="shared" si="388"/>
        <v>0.68424855491329484</v>
      </c>
      <c r="AB327" s="164">
        <f t="shared" si="388"/>
        <v>0.58352941176470585</v>
      </c>
      <c r="AC327" s="165">
        <f t="shared" si="388"/>
        <v>0.68736979166666667</v>
      </c>
      <c r="AD327" s="173"/>
      <c r="AE327" s="174"/>
      <c r="AF327" s="172"/>
      <c r="AG327" s="410"/>
      <c r="AH327" s="411"/>
      <c r="AI327" s="164">
        <f t="shared" ref="AI327:AQ327" si="389">SUM(AI326/4)</f>
        <v>0.49928977272727271</v>
      </c>
      <c r="AJ327" s="164">
        <f t="shared" si="389"/>
        <v>0.58439086294416243</v>
      </c>
      <c r="AK327" s="164">
        <f t="shared" si="389"/>
        <v>0.67192082111436946</v>
      </c>
      <c r="AL327" s="164">
        <f t="shared" si="389"/>
        <v>0.72292780748663099</v>
      </c>
      <c r="AM327" s="164">
        <f t="shared" si="389"/>
        <v>0.99238578680203049</v>
      </c>
      <c r="AN327" s="164">
        <f t="shared" si="389"/>
        <v>0.85677083333333337</v>
      </c>
      <c r="AO327" s="164">
        <f t="shared" si="389"/>
        <v>0.90512048192771088</v>
      </c>
      <c r="AP327" s="164">
        <f t="shared" si="389"/>
        <v>0.58357142857142852</v>
      </c>
      <c r="AQ327" s="165">
        <f t="shared" si="389"/>
        <v>0.70739074550128533</v>
      </c>
      <c r="AR327" s="173"/>
      <c r="AS327" s="174"/>
      <c r="AU327" s="172"/>
      <c r="AV327" s="410"/>
      <c r="AW327" s="411"/>
      <c r="AX327" s="175">
        <f t="shared" ref="AX327:BF327" si="390">SUM(AX326/4)</f>
        <v>0.5496428571428571</v>
      </c>
      <c r="AY327" s="175">
        <f t="shared" si="390"/>
        <v>0.625</v>
      </c>
      <c r="AZ327" s="175">
        <f t="shared" si="390"/>
        <v>0.69637030995106031</v>
      </c>
      <c r="BA327" s="175">
        <f t="shared" si="390"/>
        <v>0.71760515603799191</v>
      </c>
      <c r="BB327" s="175">
        <f t="shared" si="390"/>
        <v>0.92743055555555554</v>
      </c>
      <c r="BC327" s="175">
        <f t="shared" si="390"/>
        <v>0.82264610389610393</v>
      </c>
      <c r="BD327" s="175">
        <f t="shared" si="390"/>
        <v>0.79240412979351027</v>
      </c>
      <c r="BE327" s="175">
        <f t="shared" si="390"/>
        <v>0.58354838709677415</v>
      </c>
      <c r="BF327" s="176">
        <f t="shared" si="390"/>
        <v>0.69744501940491588</v>
      </c>
      <c r="BG327" s="173"/>
      <c r="BH327" s="174"/>
    </row>
    <row r="328" spans="2:60" ht="20.85" customHeight="1" x14ac:dyDescent="0.45">
      <c r="B328" s="117"/>
      <c r="C328" s="117"/>
      <c r="D328" s="186"/>
      <c r="E328" s="186"/>
      <c r="F328" s="186"/>
      <c r="G328" s="186"/>
      <c r="H328" s="186"/>
      <c r="I328" s="186"/>
      <c r="J328" s="186"/>
      <c r="K328" s="186"/>
      <c r="L328" s="186"/>
      <c r="M328" s="144"/>
      <c r="N328" s="144"/>
      <c r="O328" s="144"/>
      <c r="P328" s="144"/>
      <c r="Q328"/>
      <c r="R328" s="74"/>
      <c r="S328" s="408" t="s">
        <v>41</v>
      </c>
      <c r="T328" s="409"/>
      <c r="U328" s="120">
        <f>$AC$115</f>
        <v>3.2061611374407581</v>
      </c>
      <c r="V328" s="120">
        <f>$AC$116</f>
        <v>2.3195020746887969</v>
      </c>
      <c r="W328" s="120">
        <f>$AC$117</f>
        <v>2.9807121661721068</v>
      </c>
      <c r="X328" s="120">
        <f>$AC$118</f>
        <v>3.2588105726872247</v>
      </c>
      <c r="Y328" s="120">
        <f>$AC$119</f>
        <v>3.3940397350993377</v>
      </c>
      <c r="Z328" s="120">
        <f>$AC$120</f>
        <v>3.1495327102803738</v>
      </c>
      <c r="AA328" s="120">
        <f>$AC$121</f>
        <v>3.521551724137931</v>
      </c>
      <c r="AB328" s="120">
        <f>$AC$122</f>
        <v>2.6991279069767442</v>
      </c>
      <c r="AC328" s="161">
        <f>$AC$123</f>
        <v>3.0680942184154176</v>
      </c>
      <c r="AD328" s="118"/>
      <c r="AE328" s="68"/>
      <c r="AF328" s="74"/>
      <c r="AG328" s="408" t="s">
        <v>41</v>
      </c>
      <c r="AH328" s="409"/>
      <c r="AI328" s="120">
        <f>$AQ$115</f>
        <v>2.230952380952381</v>
      </c>
      <c r="AJ328" s="120">
        <f>$AQ$116</f>
        <v>2.4132231404958677</v>
      </c>
      <c r="AK328" s="120">
        <f>$AQ$117</f>
        <v>2.5606060606060606</v>
      </c>
      <c r="AL328" s="120">
        <f>$AQ$118</f>
        <v>3.6177285318559558</v>
      </c>
      <c r="AM328" s="120">
        <f>$AQ$119</f>
        <v>3.8854166666666665</v>
      </c>
      <c r="AN328" s="120">
        <f>$AQ$120</f>
        <v>3.2440191387559807</v>
      </c>
      <c r="AO328" s="120">
        <f>$AQ$121</f>
        <v>3.6969696969696968</v>
      </c>
      <c r="AP328" s="120">
        <f>$AQ$122</f>
        <v>2.7602941176470588</v>
      </c>
      <c r="AQ328" s="161">
        <f>$AQ$123</f>
        <v>3.0543226999537678</v>
      </c>
      <c r="AR328" s="118"/>
      <c r="AS328" s="68"/>
      <c r="AT328"/>
      <c r="AU328" s="74"/>
      <c r="AV328" s="408" t="s">
        <v>41</v>
      </c>
      <c r="AW328" s="409"/>
      <c r="AX328" s="134">
        <f>$BF$115</f>
        <v>2.7197149643705463</v>
      </c>
      <c r="AY328" s="134">
        <f>$BF$116</f>
        <v>2.3664596273291925</v>
      </c>
      <c r="AZ328" s="134">
        <f>$BF$117</f>
        <v>2.7728635682158922</v>
      </c>
      <c r="BA328" s="134">
        <f>$BF$118</f>
        <v>3.4177914110429448</v>
      </c>
      <c r="BB328" s="134">
        <f>$BF$119</f>
        <v>3.6116236162361623</v>
      </c>
      <c r="BC328" s="134">
        <f>$BF$120</f>
        <v>3.1962174940898347</v>
      </c>
      <c r="BD328" s="134">
        <f>$BF$121</f>
        <v>3.609071274298056</v>
      </c>
      <c r="BE328" s="134">
        <f>$BF$122</f>
        <v>2.7295321637426899</v>
      </c>
      <c r="BF328" s="163">
        <f>$BF$123</f>
        <v>3.0614717652289904</v>
      </c>
      <c r="BG328" s="118"/>
      <c r="BH328" s="68"/>
    </row>
    <row r="329" spans="2:60" s="171" customFormat="1" ht="20.85" customHeight="1" x14ac:dyDescent="0.45">
      <c r="B329" s="169"/>
      <c r="C329" s="169"/>
      <c r="D329" s="187"/>
      <c r="E329" s="187"/>
      <c r="F329" s="187"/>
      <c r="G329" s="187"/>
      <c r="H329" s="187"/>
      <c r="I329" s="187"/>
      <c r="J329" s="187"/>
      <c r="K329" s="187"/>
      <c r="L329" s="187"/>
      <c r="M329" s="170"/>
      <c r="N329" s="170"/>
      <c r="O329" s="170"/>
      <c r="P329" s="170"/>
      <c r="R329" s="172"/>
      <c r="S329" s="410"/>
      <c r="T329" s="411"/>
      <c r="U329" s="164">
        <f t="shared" ref="U329:AB329" si="391">SUM(U328/4)</f>
        <v>0.80154028436018954</v>
      </c>
      <c r="V329" s="164">
        <f t="shared" si="391"/>
        <v>0.57987551867219922</v>
      </c>
      <c r="W329" s="164">
        <f t="shared" si="391"/>
        <v>0.74517804154302669</v>
      </c>
      <c r="X329" s="164">
        <f t="shared" si="391"/>
        <v>0.81470264317180618</v>
      </c>
      <c r="Y329" s="164">
        <f t="shared" si="391"/>
        <v>0.84850993377483441</v>
      </c>
      <c r="Z329" s="164">
        <f t="shared" si="391"/>
        <v>0.78738317757009346</v>
      </c>
      <c r="AA329" s="164">
        <f t="shared" si="391"/>
        <v>0.88038793103448276</v>
      </c>
      <c r="AB329" s="164">
        <f t="shared" si="391"/>
        <v>0.67478197674418605</v>
      </c>
      <c r="AC329" s="165">
        <f>SUM(AC328/4)</f>
        <v>0.76702355460385441</v>
      </c>
      <c r="AD329" s="173"/>
      <c r="AE329" s="174"/>
      <c r="AF329" s="172"/>
      <c r="AG329" s="410"/>
      <c r="AH329" s="411"/>
      <c r="AI329" s="164">
        <f t="shared" ref="AI329:AQ329" si="392">SUM(AI328/4)</f>
        <v>0.55773809523809526</v>
      </c>
      <c r="AJ329" s="164">
        <f t="shared" si="392"/>
        <v>0.60330578512396693</v>
      </c>
      <c r="AK329" s="164">
        <f t="shared" si="392"/>
        <v>0.64015151515151514</v>
      </c>
      <c r="AL329" s="164">
        <f t="shared" si="392"/>
        <v>0.90443213296398894</v>
      </c>
      <c r="AM329" s="164">
        <f t="shared" si="392"/>
        <v>0.97135416666666663</v>
      </c>
      <c r="AN329" s="164">
        <f t="shared" si="392"/>
        <v>0.81100478468899517</v>
      </c>
      <c r="AO329" s="164">
        <f t="shared" si="392"/>
        <v>0.9242424242424242</v>
      </c>
      <c r="AP329" s="164">
        <f t="shared" si="392"/>
        <v>0.6900735294117647</v>
      </c>
      <c r="AQ329" s="165">
        <f t="shared" si="392"/>
        <v>0.76358067498844195</v>
      </c>
      <c r="AR329" s="173"/>
      <c r="AS329" s="174"/>
      <c r="AU329" s="172"/>
      <c r="AV329" s="410"/>
      <c r="AW329" s="411"/>
      <c r="AX329" s="175">
        <f t="shared" ref="AX329:BF329" si="393">SUM(AX328/4)</f>
        <v>0.67992874109263657</v>
      </c>
      <c r="AY329" s="175">
        <f t="shared" si="393"/>
        <v>0.59161490683229812</v>
      </c>
      <c r="AZ329" s="175">
        <f t="shared" si="393"/>
        <v>0.69321589205397305</v>
      </c>
      <c r="BA329" s="175">
        <f t="shared" si="393"/>
        <v>0.8544478527607362</v>
      </c>
      <c r="BB329" s="175">
        <f t="shared" si="393"/>
        <v>0.90290590405904059</v>
      </c>
      <c r="BC329" s="175">
        <f t="shared" si="393"/>
        <v>0.79905437352245867</v>
      </c>
      <c r="BD329" s="175">
        <f t="shared" si="393"/>
        <v>0.90226781857451399</v>
      </c>
      <c r="BE329" s="175">
        <f t="shared" si="393"/>
        <v>0.68238304093567248</v>
      </c>
      <c r="BF329" s="176">
        <f t="shared" si="393"/>
        <v>0.76536794130724761</v>
      </c>
      <c r="BG329" s="173"/>
      <c r="BH329" s="174"/>
    </row>
    <row r="330" spans="2:60" ht="20.85" customHeight="1" x14ac:dyDescent="0.45">
      <c r="Q330"/>
      <c r="R330" s="74"/>
      <c r="S330" s="412" t="s">
        <v>7</v>
      </c>
      <c r="T330" s="413"/>
      <c r="U330" s="120">
        <f>$AC$151</f>
        <v>2.4856577645895155</v>
      </c>
      <c r="V330" s="120">
        <f>$AC$173</f>
        <v>2.1914241960183767</v>
      </c>
      <c r="W330" s="120">
        <f>$AC$195</f>
        <v>2.7309077809798272</v>
      </c>
      <c r="X330" s="120">
        <f>$AC$217</f>
        <v>3.1270670147954744</v>
      </c>
      <c r="Y330" s="120">
        <f>$AC$239</f>
        <v>3.5111441307578009</v>
      </c>
      <c r="Z330" s="120">
        <f>$AC$261</f>
        <v>3</v>
      </c>
      <c r="AA330" s="120">
        <f>$AC$283</f>
        <v>3.1226145038167941</v>
      </c>
      <c r="AB330" s="120">
        <f>$AC$305</f>
        <v>2.6472537878787881</v>
      </c>
      <c r="AC330" s="161">
        <f>$AB$312</f>
        <v>2.8637105783277477</v>
      </c>
      <c r="AD330" s="118"/>
      <c r="AE330" s="68"/>
      <c r="AF330" s="74"/>
      <c r="AG330" s="412" t="s">
        <v>7</v>
      </c>
      <c r="AH330" s="413"/>
      <c r="AI330" s="120">
        <f>$AQ$151</f>
        <v>2.463294538943599</v>
      </c>
      <c r="AJ330" s="120">
        <f>$AQ$173</f>
        <v>2.3179389312977099</v>
      </c>
      <c r="AK330" s="120">
        <f>$AQ$195</f>
        <v>2.5411931818181817</v>
      </c>
      <c r="AL330" s="120">
        <f>$AQ$217</f>
        <v>3.201904296875</v>
      </c>
      <c r="AM330" s="120">
        <f>$AQ$239</f>
        <v>3.5273613193403297</v>
      </c>
      <c r="AN330" s="120">
        <f>$AQ$261</f>
        <v>3.1073245167853512</v>
      </c>
      <c r="AO330" s="120">
        <f>$AQ$283</f>
        <v>3.2998986828774064</v>
      </c>
      <c r="AP330" s="120">
        <f>$AQ$305</f>
        <v>2.4534704370179949</v>
      </c>
      <c r="AQ330" s="161">
        <f>$AP$312</f>
        <v>2.8487693136902621</v>
      </c>
      <c r="AR330" s="118"/>
      <c r="AS330" s="68"/>
      <c r="AT330"/>
      <c r="AU330" s="74"/>
      <c r="AV330" s="412" t="s">
        <v>7</v>
      </c>
      <c r="AW330" s="413"/>
      <c r="AX330" s="134">
        <f>$BF$151</f>
        <v>2.4739191729323307</v>
      </c>
      <c r="AY330" s="134">
        <f>$BF$173</f>
        <v>2.2547782874617739</v>
      </c>
      <c r="AZ330" s="134">
        <f>$BF$195</f>
        <v>2.6353719599427752</v>
      </c>
      <c r="BA330" s="134">
        <f>$BF$217</f>
        <v>3.1623331799355729</v>
      </c>
      <c r="BB330" s="134">
        <f>$BF$239</f>
        <v>3.5192164179104477</v>
      </c>
      <c r="BC330" s="134">
        <f>$BF$261</f>
        <v>3.0499763145428709</v>
      </c>
      <c r="BD330" s="134">
        <f>$BF$283</f>
        <v>3.2085995085995087</v>
      </c>
      <c r="BE330" s="134">
        <f>$BF$305</f>
        <v>2.5543505052994822</v>
      </c>
      <c r="BF330" s="163">
        <f>$BE$312</f>
        <v>2.8564056392463435</v>
      </c>
      <c r="BG330" s="118"/>
      <c r="BH330" s="68"/>
    </row>
    <row r="331" spans="2:60" s="171" customFormat="1" ht="20.85" customHeight="1" thickBot="1" x14ac:dyDescent="0.5">
      <c r="B331" s="109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37"/>
      <c r="N331" s="136"/>
      <c r="O331" s="136"/>
      <c r="P331" s="136"/>
      <c r="R331" s="172"/>
      <c r="S331" s="414"/>
      <c r="T331" s="415"/>
      <c r="U331" s="167">
        <f t="shared" ref="U331:AB331" si="394">SUM(U330/4)</f>
        <v>0.62141444114737887</v>
      </c>
      <c r="V331" s="167">
        <f t="shared" si="394"/>
        <v>0.54785604900459417</v>
      </c>
      <c r="W331" s="167">
        <f t="shared" si="394"/>
        <v>0.68272694524495681</v>
      </c>
      <c r="X331" s="167">
        <f t="shared" si="394"/>
        <v>0.78176675369886861</v>
      </c>
      <c r="Y331" s="167">
        <f t="shared" si="394"/>
        <v>0.87778603268945021</v>
      </c>
      <c r="Z331" s="167">
        <f t="shared" si="394"/>
        <v>0.75</v>
      </c>
      <c r="AA331" s="167">
        <f t="shared" si="394"/>
        <v>0.78065362595419852</v>
      </c>
      <c r="AB331" s="167">
        <f t="shared" si="394"/>
        <v>0.66181344696969702</v>
      </c>
      <c r="AC331" s="168">
        <f>$AD$312/100</f>
        <v>0.71592764458193703</v>
      </c>
      <c r="AD331" s="173"/>
      <c r="AE331" s="174"/>
      <c r="AF331" s="172"/>
      <c r="AG331" s="414"/>
      <c r="AH331" s="415"/>
      <c r="AI331" s="167">
        <f t="shared" ref="AI331:AP331" si="395">SUM(AI330/4)</f>
        <v>0.61582363473589974</v>
      </c>
      <c r="AJ331" s="167">
        <f t="shared" si="395"/>
        <v>0.57948473282442747</v>
      </c>
      <c r="AK331" s="167">
        <f t="shared" si="395"/>
        <v>0.63529829545454541</v>
      </c>
      <c r="AL331" s="167">
        <f t="shared" si="395"/>
        <v>0.80047607421875</v>
      </c>
      <c r="AM331" s="167">
        <f t="shared" si="395"/>
        <v>0.88184032983508243</v>
      </c>
      <c r="AN331" s="167">
        <f t="shared" si="395"/>
        <v>0.77683112919633779</v>
      </c>
      <c r="AO331" s="167">
        <f t="shared" si="395"/>
        <v>0.8249746707193516</v>
      </c>
      <c r="AP331" s="167">
        <f t="shared" si="395"/>
        <v>0.61336760925449874</v>
      </c>
      <c r="AQ331" s="168">
        <f>$AR$312/100</f>
        <v>0.71219232842256563</v>
      </c>
      <c r="AR331" s="173"/>
      <c r="AS331" s="174"/>
      <c r="AU331" s="172"/>
      <c r="AV331" s="414"/>
      <c r="AW331" s="415"/>
      <c r="AX331" s="177">
        <f t="shared" ref="AX331:BE331" si="396">SUM(AX330/4)</f>
        <v>0.61847979323308266</v>
      </c>
      <c r="AY331" s="177">
        <f t="shared" si="396"/>
        <v>0.56369457186544347</v>
      </c>
      <c r="AZ331" s="177">
        <f t="shared" si="396"/>
        <v>0.65884298998569379</v>
      </c>
      <c r="BA331" s="177">
        <f t="shared" si="396"/>
        <v>0.79058329498389324</v>
      </c>
      <c r="BB331" s="177">
        <f t="shared" si="396"/>
        <v>0.87980410447761193</v>
      </c>
      <c r="BC331" s="177">
        <f t="shared" si="396"/>
        <v>0.76249407863571772</v>
      </c>
      <c r="BD331" s="177">
        <f t="shared" si="396"/>
        <v>0.80214987714987718</v>
      </c>
      <c r="BE331" s="177">
        <f t="shared" si="396"/>
        <v>0.63858762632487054</v>
      </c>
      <c r="BF331" s="178">
        <f>$BG$312/100</f>
        <v>0.71410140981158587</v>
      </c>
      <c r="BG331" s="173"/>
      <c r="BH331" s="174"/>
    </row>
    <row r="332" spans="2:60" ht="36.75" customHeight="1" x14ac:dyDescent="0.45"/>
    <row r="333" spans="2:60" ht="37.5" customHeight="1" x14ac:dyDescent="0.45">
      <c r="AU333" s="75"/>
      <c r="AV333" s="419" t="s">
        <v>62</v>
      </c>
      <c r="AW333" s="419"/>
      <c r="AX333" s="419"/>
      <c r="AY333" s="419"/>
      <c r="AZ333" s="419"/>
      <c r="BA333" s="419"/>
      <c r="BB333" s="419"/>
      <c r="BC333" s="419"/>
      <c r="BG333"/>
      <c r="BH333" s="68"/>
    </row>
    <row r="334" spans="2:60" x14ac:dyDescent="0.45">
      <c r="AU334" s="75"/>
      <c r="AV334" s="418" t="s">
        <v>59</v>
      </c>
      <c r="AW334" s="418"/>
      <c r="AX334" s="418"/>
      <c r="AY334" s="181" t="s">
        <v>2</v>
      </c>
      <c r="AZ334" s="181" t="s">
        <v>3</v>
      </c>
      <c r="BA334" s="181" t="s">
        <v>4</v>
      </c>
      <c r="BB334" s="181" t="s">
        <v>22</v>
      </c>
      <c r="BC334" s="181" t="s">
        <v>11</v>
      </c>
      <c r="BD334" s="180"/>
      <c r="BG334"/>
      <c r="BH334" s="68"/>
    </row>
    <row r="335" spans="2:60" x14ac:dyDescent="0.45">
      <c r="AU335" s="75"/>
      <c r="AV335" s="417" t="s">
        <v>0</v>
      </c>
      <c r="AW335" s="417" t="s">
        <v>60</v>
      </c>
      <c r="AX335" s="417"/>
      <c r="AY335" s="182">
        <f>$AX$323*100</f>
        <v>54.445422535211264</v>
      </c>
      <c r="AZ335" s="182">
        <f>$AY$323*100</f>
        <v>67.087765957446805</v>
      </c>
      <c r="BA335" s="182">
        <f>$AZ$323*100</f>
        <v>73.768472906403943</v>
      </c>
      <c r="BB335" s="182">
        <f>$BA$323*100</f>
        <v>87.432553956834539</v>
      </c>
      <c r="BC335" s="182">
        <f>$BE$323*100</f>
        <v>71.786347517730491</v>
      </c>
      <c r="BG335"/>
      <c r="BH335" s="68"/>
    </row>
    <row r="336" spans="2:60" x14ac:dyDescent="0.45">
      <c r="AU336" s="75"/>
      <c r="AV336" s="417"/>
      <c r="AW336" s="417" t="s">
        <v>61</v>
      </c>
      <c r="AX336" s="417"/>
      <c r="AY336" s="182"/>
      <c r="AZ336" s="182"/>
      <c r="BA336" s="182"/>
      <c r="BB336" s="182"/>
      <c r="BC336" s="182"/>
      <c r="BG336"/>
      <c r="BH336" s="68"/>
    </row>
    <row r="337" spans="48:55" x14ac:dyDescent="0.45">
      <c r="AV337" s="417" t="s">
        <v>1</v>
      </c>
      <c r="AW337" s="417" t="s">
        <v>60</v>
      </c>
      <c r="AX337" s="417"/>
      <c r="AY337" s="182">
        <f>$AX$329*100</f>
        <v>67.992874109263653</v>
      </c>
      <c r="AZ337" s="182">
        <f>$AY$329*100</f>
        <v>59.161490683229815</v>
      </c>
      <c r="BA337" s="182">
        <f>$AZ$329*100</f>
        <v>69.321589205397302</v>
      </c>
      <c r="BB337" s="182">
        <f>$BA$329*100</f>
        <v>85.444785276073617</v>
      </c>
      <c r="BC337" s="182">
        <f>$BE$329*100</f>
        <v>68.238304093567251</v>
      </c>
    </row>
    <row r="338" spans="48:55" x14ac:dyDescent="0.45">
      <c r="AV338" s="417"/>
      <c r="AW338" s="417" t="s">
        <v>61</v>
      </c>
      <c r="AX338" s="417"/>
      <c r="AY338" s="183"/>
      <c r="AZ338" s="183"/>
      <c r="BA338" s="183"/>
      <c r="BB338" s="183"/>
      <c r="BC338" s="183"/>
    </row>
  </sheetData>
  <sheetProtection password="CC3D" sheet="1" objects="1" scenarios="1" formatCells="0" formatColumns="0" formatRows="0" insertColumns="0" insertRows="0" insertHyperlinks="0" deleteColumns="0" deleteRows="0" selectLockedCells="1" sort="0" autoFilter="0" pivotTables="0"/>
  <mergeCells count="1497">
    <mergeCell ref="S312:T312"/>
    <mergeCell ref="Q312:R315"/>
    <mergeCell ref="Q311:AD311"/>
    <mergeCell ref="U315:X315"/>
    <mergeCell ref="AW335:AX335"/>
    <mergeCell ref="AW336:AX336"/>
    <mergeCell ref="AV335:AV336"/>
    <mergeCell ref="AV337:AV338"/>
    <mergeCell ref="AW337:AX337"/>
    <mergeCell ref="AW338:AX338"/>
    <mergeCell ref="AV334:AX334"/>
    <mergeCell ref="AV333:BC333"/>
    <mergeCell ref="BB315:BD315"/>
    <mergeCell ref="AX315:BA315"/>
    <mergeCell ref="Y315:AA315"/>
    <mergeCell ref="AD312:AD315"/>
    <mergeCell ref="AB312:AC315"/>
    <mergeCell ref="U312:AA312"/>
    <mergeCell ref="AV318:AW319"/>
    <mergeCell ref="AV320:AW321"/>
    <mergeCell ref="AV322:AW323"/>
    <mergeCell ref="AV324:AW325"/>
    <mergeCell ref="AV326:AW327"/>
    <mergeCell ref="AV328:AW329"/>
    <mergeCell ref="AV330:AW331"/>
    <mergeCell ref="S318:T319"/>
    <mergeCell ref="S320:T321"/>
    <mergeCell ref="S322:T323"/>
    <mergeCell ref="S324:T325"/>
    <mergeCell ref="S326:T327"/>
    <mergeCell ref="S328:T329"/>
    <mergeCell ref="S330:T331"/>
    <mergeCell ref="AG318:AH319"/>
    <mergeCell ref="AG320:AH321"/>
    <mergeCell ref="AG322:AH323"/>
    <mergeCell ref="AG324:AH325"/>
    <mergeCell ref="AG326:AH327"/>
    <mergeCell ref="AG328:AH329"/>
    <mergeCell ref="AG330:AH331"/>
    <mergeCell ref="Q115:Q126"/>
    <mergeCell ref="R123:R124"/>
    <mergeCell ref="AB123:AB124"/>
    <mergeCell ref="AC123:AC126"/>
    <mergeCell ref="AD123:AD126"/>
    <mergeCell ref="S124:T124"/>
    <mergeCell ref="U124:X124"/>
    <mergeCell ref="Y124:AA124"/>
    <mergeCell ref="AB125:AB126"/>
    <mergeCell ref="U126:X126"/>
    <mergeCell ref="Y126:AA126"/>
    <mergeCell ref="Y316:AA316"/>
    <mergeCell ref="AB316:AC316"/>
    <mergeCell ref="AB305:AB306"/>
    <mergeCell ref="AC305:AC308"/>
    <mergeCell ref="AD305:AD308"/>
    <mergeCell ref="S306:T306"/>
    <mergeCell ref="U306:X306"/>
    <mergeCell ref="Y306:AA306"/>
    <mergeCell ref="AB307:AB308"/>
    <mergeCell ref="U308:X308"/>
    <mergeCell ref="Y308:AA308"/>
    <mergeCell ref="Q291:Q308"/>
    <mergeCell ref="R294:R295"/>
    <mergeCell ref="AB294:AB295"/>
    <mergeCell ref="Q111:AD111"/>
    <mergeCell ref="Q112:AD112"/>
    <mergeCell ref="Q113:Q114"/>
    <mergeCell ref="R113:R114"/>
    <mergeCell ref="S113:T113"/>
    <mergeCell ref="U113:AA113"/>
    <mergeCell ref="AB113:AB114"/>
    <mergeCell ref="AC113:AC114"/>
    <mergeCell ref="AD113:AD114"/>
    <mergeCell ref="Q93:Q104"/>
    <mergeCell ref="R101:R102"/>
    <mergeCell ref="AB101:AB102"/>
    <mergeCell ref="AC101:AC104"/>
    <mergeCell ref="AD101:AD104"/>
    <mergeCell ref="S102:T102"/>
    <mergeCell ref="U102:X102"/>
    <mergeCell ref="Y102:AA102"/>
    <mergeCell ref="AB103:AB104"/>
    <mergeCell ref="U104:X104"/>
    <mergeCell ref="Y104:AA104"/>
    <mergeCell ref="Q89:AD89"/>
    <mergeCell ref="Q90:AD90"/>
    <mergeCell ref="Q91:Q92"/>
    <mergeCell ref="R91:R92"/>
    <mergeCell ref="S91:T91"/>
    <mergeCell ref="U91:AA91"/>
    <mergeCell ref="AB91:AB92"/>
    <mergeCell ref="AC91:AC92"/>
    <mergeCell ref="AD91:AD92"/>
    <mergeCell ref="Q71:Q82"/>
    <mergeCell ref="R79:R80"/>
    <mergeCell ref="AB79:AB80"/>
    <mergeCell ref="AC79:AC82"/>
    <mergeCell ref="AD79:AD82"/>
    <mergeCell ref="S80:T80"/>
    <mergeCell ref="U80:X80"/>
    <mergeCell ref="Y80:AA80"/>
    <mergeCell ref="AB81:AB82"/>
    <mergeCell ref="U82:X82"/>
    <mergeCell ref="Y82:AA82"/>
    <mergeCell ref="Q67:AD67"/>
    <mergeCell ref="Q68:AD68"/>
    <mergeCell ref="Q69:Q70"/>
    <mergeCell ref="R69:R70"/>
    <mergeCell ref="S69:T69"/>
    <mergeCell ref="U69:AA69"/>
    <mergeCell ref="AB69:AB70"/>
    <mergeCell ref="AC69:AC70"/>
    <mergeCell ref="AD69:AD70"/>
    <mergeCell ref="U38:X38"/>
    <mergeCell ref="Y38:AA38"/>
    <mergeCell ref="Q23:AD23"/>
    <mergeCell ref="Q24:AD24"/>
    <mergeCell ref="Q25:Q26"/>
    <mergeCell ref="R25:R26"/>
    <mergeCell ref="S25:T25"/>
    <mergeCell ref="U25:AA25"/>
    <mergeCell ref="AB25:AB26"/>
    <mergeCell ref="AC25:AC26"/>
    <mergeCell ref="AD25:AD26"/>
    <mergeCell ref="Q49:Q60"/>
    <mergeCell ref="R57:R58"/>
    <mergeCell ref="AB57:AB58"/>
    <mergeCell ref="AC57:AC60"/>
    <mergeCell ref="AD57:AD60"/>
    <mergeCell ref="S58:T58"/>
    <mergeCell ref="U58:X58"/>
    <mergeCell ref="Y58:AA58"/>
    <mergeCell ref="AB59:AB60"/>
    <mergeCell ref="U60:X60"/>
    <mergeCell ref="Y60:AA60"/>
    <mergeCell ref="Q45:AD45"/>
    <mergeCell ref="Q46:AD46"/>
    <mergeCell ref="Q47:Q48"/>
    <mergeCell ref="R47:R48"/>
    <mergeCell ref="S47:T47"/>
    <mergeCell ref="U47:AA47"/>
    <mergeCell ref="AB47:AB48"/>
    <mergeCell ref="AC47:AC48"/>
    <mergeCell ref="AD47:AD48"/>
    <mergeCell ref="Q5:Q16"/>
    <mergeCell ref="R13:R14"/>
    <mergeCell ref="AB13:AB14"/>
    <mergeCell ref="AC13:AC16"/>
    <mergeCell ref="AD13:AD16"/>
    <mergeCell ref="S14:T14"/>
    <mergeCell ref="U14:X14"/>
    <mergeCell ref="Y14:AA14"/>
    <mergeCell ref="AB15:AB16"/>
    <mergeCell ref="U16:X16"/>
    <mergeCell ref="Y16:AA16"/>
    <mergeCell ref="Q1:AD1"/>
    <mergeCell ref="Q2:AD2"/>
    <mergeCell ref="Q3:Q4"/>
    <mergeCell ref="R3:R4"/>
    <mergeCell ref="S3:T3"/>
    <mergeCell ref="U3:AA3"/>
    <mergeCell ref="AB3:AB4"/>
    <mergeCell ref="AC3:AC4"/>
    <mergeCell ref="AD3:AD4"/>
    <mergeCell ref="Q27:Q38"/>
    <mergeCell ref="R35:R36"/>
    <mergeCell ref="AB35:AB36"/>
    <mergeCell ref="AC35:AC38"/>
    <mergeCell ref="AD35:AD38"/>
    <mergeCell ref="S36:T36"/>
    <mergeCell ref="U36:X36"/>
    <mergeCell ref="Y36:AA36"/>
    <mergeCell ref="AB37:AB38"/>
    <mergeCell ref="AC294:AC297"/>
    <mergeCell ref="AD294:AD297"/>
    <mergeCell ref="S295:T295"/>
    <mergeCell ref="U295:X295"/>
    <mergeCell ref="Y295:AA295"/>
    <mergeCell ref="AB296:AB297"/>
    <mergeCell ref="U297:X297"/>
    <mergeCell ref="Y297:AA297"/>
    <mergeCell ref="R301:R302"/>
    <mergeCell ref="AB301:AB302"/>
    <mergeCell ref="AC301:AC304"/>
    <mergeCell ref="AD301:AD304"/>
    <mergeCell ref="S302:T302"/>
    <mergeCell ref="U302:X302"/>
    <mergeCell ref="Y302:AA302"/>
    <mergeCell ref="AB303:AB304"/>
    <mergeCell ref="U304:X304"/>
    <mergeCell ref="Y304:AA304"/>
    <mergeCell ref="R305:R306"/>
    <mergeCell ref="Q287:AD287"/>
    <mergeCell ref="Q288:AD288"/>
    <mergeCell ref="Q289:Q290"/>
    <mergeCell ref="R289:R290"/>
    <mergeCell ref="S289:T289"/>
    <mergeCell ref="U289:AA289"/>
    <mergeCell ref="AB289:AB290"/>
    <mergeCell ref="AC289:AC290"/>
    <mergeCell ref="AD289:AD290"/>
    <mergeCell ref="AB283:AB284"/>
    <mergeCell ref="AC283:AC286"/>
    <mergeCell ref="AD283:AD286"/>
    <mergeCell ref="S284:T284"/>
    <mergeCell ref="U284:X284"/>
    <mergeCell ref="Y284:AA284"/>
    <mergeCell ref="AB285:AB286"/>
    <mergeCell ref="U286:X286"/>
    <mergeCell ref="Y286:AA286"/>
    <mergeCell ref="Q269:Q286"/>
    <mergeCell ref="R272:R273"/>
    <mergeCell ref="AB272:AB273"/>
    <mergeCell ref="AC272:AC275"/>
    <mergeCell ref="AD272:AD275"/>
    <mergeCell ref="S273:T273"/>
    <mergeCell ref="U273:X273"/>
    <mergeCell ref="Y273:AA273"/>
    <mergeCell ref="AB274:AB275"/>
    <mergeCell ref="U275:X275"/>
    <mergeCell ref="Y275:AA275"/>
    <mergeCell ref="R279:R280"/>
    <mergeCell ref="AB279:AB280"/>
    <mergeCell ref="AC279:AC282"/>
    <mergeCell ref="AD279:AD282"/>
    <mergeCell ref="S280:T280"/>
    <mergeCell ref="U280:X280"/>
    <mergeCell ref="Y280:AA280"/>
    <mergeCell ref="AB281:AB282"/>
    <mergeCell ref="U282:X282"/>
    <mergeCell ref="Y282:AA282"/>
    <mergeCell ref="R283:R284"/>
    <mergeCell ref="Q265:AD265"/>
    <mergeCell ref="Q266:AD266"/>
    <mergeCell ref="Q267:Q268"/>
    <mergeCell ref="R267:R268"/>
    <mergeCell ref="S267:T267"/>
    <mergeCell ref="U267:AA267"/>
    <mergeCell ref="AB267:AB268"/>
    <mergeCell ref="AC267:AC268"/>
    <mergeCell ref="AD267:AD268"/>
    <mergeCell ref="AB261:AB262"/>
    <mergeCell ref="AC261:AC264"/>
    <mergeCell ref="AD261:AD264"/>
    <mergeCell ref="S262:T262"/>
    <mergeCell ref="U262:X262"/>
    <mergeCell ref="Y262:AA262"/>
    <mergeCell ref="AB263:AB264"/>
    <mergeCell ref="U264:X264"/>
    <mergeCell ref="Y264:AA264"/>
    <mergeCell ref="Q247:Q264"/>
    <mergeCell ref="R250:R251"/>
    <mergeCell ref="AB250:AB251"/>
    <mergeCell ref="AC250:AC253"/>
    <mergeCell ref="AD250:AD253"/>
    <mergeCell ref="S251:T251"/>
    <mergeCell ref="U251:X251"/>
    <mergeCell ref="Y251:AA251"/>
    <mergeCell ref="AB252:AB253"/>
    <mergeCell ref="U253:X253"/>
    <mergeCell ref="Y253:AA253"/>
    <mergeCell ref="R257:R258"/>
    <mergeCell ref="AB257:AB258"/>
    <mergeCell ref="AC257:AC260"/>
    <mergeCell ref="AD257:AD260"/>
    <mergeCell ref="S258:T258"/>
    <mergeCell ref="U258:X258"/>
    <mergeCell ref="Y258:AA258"/>
    <mergeCell ref="AB259:AB260"/>
    <mergeCell ref="U260:X260"/>
    <mergeCell ref="Y260:AA260"/>
    <mergeCell ref="R261:R262"/>
    <mergeCell ref="Q243:AD243"/>
    <mergeCell ref="Q244:AD244"/>
    <mergeCell ref="Q245:Q246"/>
    <mergeCell ref="R245:R246"/>
    <mergeCell ref="S245:T245"/>
    <mergeCell ref="U245:AA245"/>
    <mergeCell ref="AB245:AB246"/>
    <mergeCell ref="AC245:AC246"/>
    <mergeCell ref="AD245:AD246"/>
    <mergeCell ref="AB239:AB240"/>
    <mergeCell ref="AC239:AC242"/>
    <mergeCell ref="AD239:AD242"/>
    <mergeCell ref="S240:T240"/>
    <mergeCell ref="U240:X240"/>
    <mergeCell ref="Y240:AA240"/>
    <mergeCell ref="AB241:AB242"/>
    <mergeCell ref="U242:X242"/>
    <mergeCell ref="Y242:AA242"/>
    <mergeCell ref="Q225:Q242"/>
    <mergeCell ref="R228:R229"/>
    <mergeCell ref="AB228:AB229"/>
    <mergeCell ref="AC228:AC231"/>
    <mergeCell ref="AD228:AD231"/>
    <mergeCell ref="S229:T229"/>
    <mergeCell ref="U229:X229"/>
    <mergeCell ref="Y229:AA229"/>
    <mergeCell ref="AB230:AB231"/>
    <mergeCell ref="U231:X231"/>
    <mergeCell ref="Y231:AA231"/>
    <mergeCell ref="R235:R236"/>
    <mergeCell ref="AB235:AB236"/>
    <mergeCell ref="AC235:AC238"/>
    <mergeCell ref="AD235:AD238"/>
    <mergeCell ref="S236:T236"/>
    <mergeCell ref="U236:X236"/>
    <mergeCell ref="Y236:AA236"/>
    <mergeCell ref="AB237:AB238"/>
    <mergeCell ref="U238:X238"/>
    <mergeCell ref="Y238:AA238"/>
    <mergeCell ref="R239:R240"/>
    <mergeCell ref="Q221:AD221"/>
    <mergeCell ref="Q222:AD222"/>
    <mergeCell ref="Q223:Q224"/>
    <mergeCell ref="R223:R224"/>
    <mergeCell ref="S223:T223"/>
    <mergeCell ref="U223:AA223"/>
    <mergeCell ref="AB223:AB224"/>
    <mergeCell ref="AC223:AC224"/>
    <mergeCell ref="AD223:AD224"/>
    <mergeCell ref="AB217:AB218"/>
    <mergeCell ref="AC217:AC220"/>
    <mergeCell ref="AD217:AD220"/>
    <mergeCell ref="S218:T218"/>
    <mergeCell ref="U218:X218"/>
    <mergeCell ref="Y218:AA218"/>
    <mergeCell ref="AB219:AB220"/>
    <mergeCell ref="U220:X220"/>
    <mergeCell ref="Y220:AA220"/>
    <mergeCell ref="Q203:Q220"/>
    <mergeCell ref="R206:R207"/>
    <mergeCell ref="AB206:AB207"/>
    <mergeCell ref="AC206:AC209"/>
    <mergeCell ref="AD206:AD209"/>
    <mergeCell ref="S207:T207"/>
    <mergeCell ref="U207:X207"/>
    <mergeCell ref="Y207:AA207"/>
    <mergeCell ref="AB208:AB209"/>
    <mergeCell ref="U209:X209"/>
    <mergeCell ref="Y209:AA209"/>
    <mergeCell ref="R213:R214"/>
    <mergeCell ref="AB213:AB214"/>
    <mergeCell ref="AC213:AC216"/>
    <mergeCell ref="AD213:AD216"/>
    <mergeCell ref="S214:T214"/>
    <mergeCell ref="U214:X214"/>
    <mergeCell ref="Y214:AA214"/>
    <mergeCell ref="AB215:AB216"/>
    <mergeCell ref="U216:X216"/>
    <mergeCell ref="Y216:AA216"/>
    <mergeCell ref="R217:R218"/>
    <mergeCell ref="Q199:AD199"/>
    <mergeCell ref="Q200:AD200"/>
    <mergeCell ref="Q201:Q202"/>
    <mergeCell ref="R201:R202"/>
    <mergeCell ref="S201:T201"/>
    <mergeCell ref="U201:AA201"/>
    <mergeCell ref="AB201:AB202"/>
    <mergeCell ref="AC201:AC202"/>
    <mergeCell ref="AD201:AD202"/>
    <mergeCell ref="AB195:AB196"/>
    <mergeCell ref="AC195:AC198"/>
    <mergeCell ref="AD195:AD198"/>
    <mergeCell ref="S196:T196"/>
    <mergeCell ref="U196:X196"/>
    <mergeCell ref="Y196:AA196"/>
    <mergeCell ref="AB197:AB198"/>
    <mergeCell ref="U198:X198"/>
    <mergeCell ref="Y198:AA198"/>
    <mergeCell ref="Q181:Q198"/>
    <mergeCell ref="R184:R185"/>
    <mergeCell ref="AB184:AB185"/>
    <mergeCell ref="AC184:AC187"/>
    <mergeCell ref="AD184:AD187"/>
    <mergeCell ref="S185:T185"/>
    <mergeCell ref="U185:X185"/>
    <mergeCell ref="Y185:AA185"/>
    <mergeCell ref="AB186:AB187"/>
    <mergeCell ref="U187:X187"/>
    <mergeCell ref="Y187:AA187"/>
    <mergeCell ref="R191:R192"/>
    <mergeCell ref="AB191:AB192"/>
    <mergeCell ref="AC191:AC194"/>
    <mergeCell ref="AD191:AD194"/>
    <mergeCell ref="S192:T192"/>
    <mergeCell ref="U192:X192"/>
    <mergeCell ref="Y192:AA192"/>
    <mergeCell ref="AB193:AB194"/>
    <mergeCell ref="U194:X194"/>
    <mergeCell ref="Y194:AA194"/>
    <mergeCell ref="R195:R196"/>
    <mergeCell ref="Q177:AD177"/>
    <mergeCell ref="Q178:AD178"/>
    <mergeCell ref="Q179:Q180"/>
    <mergeCell ref="R179:R180"/>
    <mergeCell ref="S179:T179"/>
    <mergeCell ref="U179:AA179"/>
    <mergeCell ref="AB179:AB180"/>
    <mergeCell ref="AC179:AC180"/>
    <mergeCell ref="AD179:AD180"/>
    <mergeCell ref="AB173:AB174"/>
    <mergeCell ref="AC173:AC176"/>
    <mergeCell ref="AD173:AD176"/>
    <mergeCell ref="S174:T174"/>
    <mergeCell ref="U174:X174"/>
    <mergeCell ref="Y174:AA174"/>
    <mergeCell ref="AB175:AB176"/>
    <mergeCell ref="U176:X176"/>
    <mergeCell ref="Y176:AA176"/>
    <mergeCell ref="Q159:Q176"/>
    <mergeCell ref="R162:R163"/>
    <mergeCell ref="AB162:AB163"/>
    <mergeCell ref="AC162:AC165"/>
    <mergeCell ref="AD162:AD165"/>
    <mergeCell ref="S163:T163"/>
    <mergeCell ref="U163:X163"/>
    <mergeCell ref="Y163:AA163"/>
    <mergeCell ref="AB164:AB165"/>
    <mergeCell ref="U165:X165"/>
    <mergeCell ref="Y165:AA165"/>
    <mergeCell ref="R169:R170"/>
    <mergeCell ref="AB169:AB170"/>
    <mergeCell ref="AC169:AC172"/>
    <mergeCell ref="AD169:AD172"/>
    <mergeCell ref="S170:T170"/>
    <mergeCell ref="U170:X170"/>
    <mergeCell ref="Y170:AA170"/>
    <mergeCell ref="AB171:AB172"/>
    <mergeCell ref="U172:X172"/>
    <mergeCell ref="Y172:AA172"/>
    <mergeCell ref="R173:R174"/>
    <mergeCell ref="Q155:AD155"/>
    <mergeCell ref="Q156:AD156"/>
    <mergeCell ref="Q157:Q158"/>
    <mergeCell ref="R157:R158"/>
    <mergeCell ref="S157:T157"/>
    <mergeCell ref="U157:AA157"/>
    <mergeCell ref="AB157:AB158"/>
    <mergeCell ref="AC157:AC158"/>
    <mergeCell ref="AD157:AD158"/>
    <mergeCell ref="AE115:AE126"/>
    <mergeCell ref="AF123:AF124"/>
    <mergeCell ref="AP123:AP124"/>
    <mergeCell ref="AQ123:AQ126"/>
    <mergeCell ref="AR123:AR126"/>
    <mergeCell ref="AG124:AH124"/>
    <mergeCell ref="AI124:AL124"/>
    <mergeCell ref="AM124:AO124"/>
    <mergeCell ref="AP125:AP126"/>
    <mergeCell ref="AI126:AL126"/>
    <mergeCell ref="AM126:AO126"/>
    <mergeCell ref="AC151:AC154"/>
    <mergeCell ref="AD151:AD154"/>
    <mergeCell ref="S152:T152"/>
    <mergeCell ref="U152:X152"/>
    <mergeCell ref="Y152:AA152"/>
    <mergeCell ref="AB153:AB154"/>
    <mergeCell ref="U154:X154"/>
    <mergeCell ref="Y154:AA154"/>
    <mergeCell ref="Q137:Q154"/>
    <mergeCell ref="R140:R141"/>
    <mergeCell ref="AB140:AB141"/>
    <mergeCell ref="AC140:AC143"/>
    <mergeCell ref="AE111:AR111"/>
    <mergeCell ref="AE112:AR112"/>
    <mergeCell ref="AE113:AE114"/>
    <mergeCell ref="AF113:AF114"/>
    <mergeCell ref="AG113:AH113"/>
    <mergeCell ref="AI113:AO113"/>
    <mergeCell ref="AP113:AP114"/>
    <mergeCell ref="AQ113:AQ114"/>
    <mergeCell ref="AR113:AR114"/>
    <mergeCell ref="AE93:AE104"/>
    <mergeCell ref="AF101:AF102"/>
    <mergeCell ref="AP101:AP102"/>
    <mergeCell ref="AQ101:AQ104"/>
    <mergeCell ref="AR101:AR104"/>
    <mergeCell ref="AG102:AH102"/>
    <mergeCell ref="AI102:AL102"/>
    <mergeCell ref="AM102:AO102"/>
    <mergeCell ref="AP103:AP104"/>
    <mergeCell ref="AI104:AL104"/>
    <mergeCell ref="AM104:AO104"/>
    <mergeCell ref="AE89:AR89"/>
    <mergeCell ref="AE90:AR90"/>
    <mergeCell ref="AE91:AE92"/>
    <mergeCell ref="AF91:AF92"/>
    <mergeCell ref="AG91:AH91"/>
    <mergeCell ref="AI91:AO91"/>
    <mergeCell ref="AP91:AP92"/>
    <mergeCell ref="AQ91:AQ92"/>
    <mergeCell ref="AR91:AR92"/>
    <mergeCell ref="AE71:AE82"/>
    <mergeCell ref="AF79:AF80"/>
    <mergeCell ref="AP79:AP80"/>
    <mergeCell ref="AQ79:AQ82"/>
    <mergeCell ref="AR79:AR82"/>
    <mergeCell ref="AG80:AH80"/>
    <mergeCell ref="AI80:AL80"/>
    <mergeCell ref="AM80:AO80"/>
    <mergeCell ref="AP81:AP82"/>
    <mergeCell ref="AI82:AL82"/>
    <mergeCell ref="AM82:AO82"/>
    <mergeCell ref="AE67:AR67"/>
    <mergeCell ref="AE68:AR68"/>
    <mergeCell ref="AE69:AE70"/>
    <mergeCell ref="AF69:AF70"/>
    <mergeCell ref="AG69:AH69"/>
    <mergeCell ref="AI69:AO69"/>
    <mergeCell ref="AP69:AP70"/>
    <mergeCell ref="AQ69:AQ70"/>
    <mergeCell ref="AR69:AR70"/>
    <mergeCell ref="AE49:AE60"/>
    <mergeCell ref="AF57:AF58"/>
    <mergeCell ref="AP57:AP58"/>
    <mergeCell ref="AQ57:AQ60"/>
    <mergeCell ref="AR57:AR60"/>
    <mergeCell ref="AG58:AH58"/>
    <mergeCell ref="AI58:AL58"/>
    <mergeCell ref="AM58:AO58"/>
    <mergeCell ref="AP59:AP60"/>
    <mergeCell ref="AI60:AL60"/>
    <mergeCell ref="AM60:AO60"/>
    <mergeCell ref="AE45:AR45"/>
    <mergeCell ref="AE46:AR46"/>
    <mergeCell ref="AE47:AE48"/>
    <mergeCell ref="AF47:AF48"/>
    <mergeCell ref="AG47:AH47"/>
    <mergeCell ref="AI47:AO47"/>
    <mergeCell ref="AP47:AP48"/>
    <mergeCell ref="AQ47:AQ48"/>
    <mergeCell ref="AR47:AR48"/>
    <mergeCell ref="AE27:AE38"/>
    <mergeCell ref="AF35:AF36"/>
    <mergeCell ref="AP35:AP36"/>
    <mergeCell ref="AQ35:AQ38"/>
    <mergeCell ref="AR35:AR38"/>
    <mergeCell ref="AG36:AH36"/>
    <mergeCell ref="AI36:AL36"/>
    <mergeCell ref="AM36:AO36"/>
    <mergeCell ref="AP37:AP38"/>
    <mergeCell ref="AI38:AL38"/>
    <mergeCell ref="AM38:AO38"/>
    <mergeCell ref="AE23:AR23"/>
    <mergeCell ref="AE24:AR24"/>
    <mergeCell ref="AE25:AE26"/>
    <mergeCell ref="AF25:AF26"/>
    <mergeCell ref="AG25:AH25"/>
    <mergeCell ref="AI25:AO25"/>
    <mergeCell ref="AP25:AP26"/>
    <mergeCell ref="AQ25:AQ26"/>
    <mergeCell ref="AR25:AR26"/>
    <mergeCell ref="AE5:AE16"/>
    <mergeCell ref="AF13:AF14"/>
    <mergeCell ref="AP13:AP14"/>
    <mergeCell ref="AQ13:AQ16"/>
    <mergeCell ref="AR13:AR16"/>
    <mergeCell ref="AG14:AH14"/>
    <mergeCell ref="AI14:AL14"/>
    <mergeCell ref="AM14:AO14"/>
    <mergeCell ref="AP15:AP16"/>
    <mergeCell ref="AI16:AL16"/>
    <mergeCell ref="AM16:AO16"/>
    <mergeCell ref="AM316:AO316"/>
    <mergeCell ref="AP316:AQ316"/>
    <mergeCell ref="AE1:AR1"/>
    <mergeCell ref="AE2:AR2"/>
    <mergeCell ref="AE3:AE4"/>
    <mergeCell ref="AF3:AF4"/>
    <mergeCell ref="AG3:AH3"/>
    <mergeCell ref="AI3:AO3"/>
    <mergeCell ref="AP3:AP4"/>
    <mergeCell ref="AQ3:AQ4"/>
    <mergeCell ref="AR3:AR4"/>
    <mergeCell ref="AE310:AR310"/>
    <mergeCell ref="AE311:AR311"/>
    <mergeCell ref="AE312:AF315"/>
    <mergeCell ref="AG312:AH312"/>
    <mergeCell ref="AI312:AO312"/>
    <mergeCell ref="AP312:AQ315"/>
    <mergeCell ref="AR312:AR315"/>
    <mergeCell ref="AI315:AL315"/>
    <mergeCell ref="AP305:AP306"/>
    <mergeCell ref="AQ305:AQ308"/>
    <mergeCell ref="AR305:AR308"/>
    <mergeCell ref="AG306:AH306"/>
    <mergeCell ref="AI306:AL306"/>
    <mergeCell ref="AM306:AO306"/>
    <mergeCell ref="AP307:AP308"/>
    <mergeCell ref="AI308:AL308"/>
    <mergeCell ref="AM308:AO308"/>
    <mergeCell ref="AE291:AE308"/>
    <mergeCell ref="AF294:AF295"/>
    <mergeCell ref="AP294:AP295"/>
    <mergeCell ref="AQ294:AQ297"/>
    <mergeCell ref="AR294:AR297"/>
    <mergeCell ref="AG295:AH295"/>
    <mergeCell ref="AI295:AL295"/>
    <mergeCell ref="AM295:AO295"/>
    <mergeCell ref="AP296:AP297"/>
    <mergeCell ref="AI297:AL297"/>
    <mergeCell ref="AM297:AO297"/>
    <mergeCell ref="AF301:AF302"/>
    <mergeCell ref="AP301:AP302"/>
    <mergeCell ref="AQ301:AQ304"/>
    <mergeCell ref="AR301:AR304"/>
    <mergeCell ref="AG302:AH302"/>
    <mergeCell ref="AI302:AL302"/>
    <mergeCell ref="AM302:AO302"/>
    <mergeCell ref="AP303:AP304"/>
    <mergeCell ref="AI304:AL304"/>
    <mergeCell ref="AM304:AO304"/>
    <mergeCell ref="AF305:AF306"/>
    <mergeCell ref="AE287:AR287"/>
    <mergeCell ref="AE288:AR288"/>
    <mergeCell ref="AE289:AE290"/>
    <mergeCell ref="AF289:AF290"/>
    <mergeCell ref="AG289:AH289"/>
    <mergeCell ref="AI289:AO289"/>
    <mergeCell ref="AP289:AP290"/>
    <mergeCell ref="AQ289:AQ290"/>
    <mergeCell ref="AR289:AR290"/>
    <mergeCell ref="AP283:AP284"/>
    <mergeCell ref="AQ283:AQ286"/>
    <mergeCell ref="AR283:AR286"/>
    <mergeCell ref="AG284:AH284"/>
    <mergeCell ref="AI284:AL284"/>
    <mergeCell ref="AM284:AO284"/>
    <mergeCell ref="AP285:AP286"/>
    <mergeCell ref="AI286:AL286"/>
    <mergeCell ref="AM286:AO286"/>
    <mergeCell ref="AE269:AE286"/>
    <mergeCell ref="AF272:AF273"/>
    <mergeCell ref="AP272:AP273"/>
    <mergeCell ref="AQ272:AQ275"/>
    <mergeCell ref="AR272:AR275"/>
    <mergeCell ref="AG273:AH273"/>
    <mergeCell ref="AI273:AL273"/>
    <mergeCell ref="AM273:AO273"/>
    <mergeCell ref="AP274:AP275"/>
    <mergeCell ref="AI275:AL275"/>
    <mergeCell ref="AM275:AO275"/>
    <mergeCell ref="AF279:AF280"/>
    <mergeCell ref="AP279:AP280"/>
    <mergeCell ref="AQ279:AQ282"/>
    <mergeCell ref="AR279:AR282"/>
    <mergeCell ref="AG280:AH280"/>
    <mergeCell ref="AI280:AL280"/>
    <mergeCell ref="AM280:AO280"/>
    <mergeCell ref="AP281:AP282"/>
    <mergeCell ref="AI282:AL282"/>
    <mergeCell ref="AM282:AO282"/>
    <mergeCell ref="AF283:AF284"/>
    <mergeCell ref="AE265:AR265"/>
    <mergeCell ref="AE266:AR266"/>
    <mergeCell ref="AE267:AE268"/>
    <mergeCell ref="AF267:AF268"/>
    <mergeCell ref="AG267:AH267"/>
    <mergeCell ref="AI267:AO267"/>
    <mergeCell ref="AP267:AP268"/>
    <mergeCell ref="AQ267:AQ268"/>
    <mergeCell ref="AR267:AR268"/>
    <mergeCell ref="AP261:AP262"/>
    <mergeCell ref="AQ261:AQ264"/>
    <mergeCell ref="AR261:AR264"/>
    <mergeCell ref="AG262:AH262"/>
    <mergeCell ref="AI262:AL262"/>
    <mergeCell ref="AM262:AO262"/>
    <mergeCell ref="AP263:AP264"/>
    <mergeCell ref="AI264:AL264"/>
    <mergeCell ref="AM264:AO264"/>
    <mergeCell ref="AE247:AE264"/>
    <mergeCell ref="AF250:AF251"/>
    <mergeCell ref="AP250:AP251"/>
    <mergeCell ref="AQ250:AQ253"/>
    <mergeCell ref="AR250:AR253"/>
    <mergeCell ref="AG251:AH251"/>
    <mergeCell ref="AI251:AL251"/>
    <mergeCell ref="AM251:AO251"/>
    <mergeCell ref="AP252:AP253"/>
    <mergeCell ref="AI253:AL253"/>
    <mergeCell ref="AM253:AO253"/>
    <mergeCell ref="AF257:AF258"/>
    <mergeCell ref="AP257:AP258"/>
    <mergeCell ref="AQ257:AQ260"/>
    <mergeCell ref="AR257:AR260"/>
    <mergeCell ref="AG258:AH258"/>
    <mergeCell ref="AI258:AL258"/>
    <mergeCell ref="AM258:AO258"/>
    <mergeCell ref="AP259:AP260"/>
    <mergeCell ref="AI260:AL260"/>
    <mergeCell ref="AM260:AO260"/>
    <mergeCell ref="AF261:AF262"/>
    <mergeCell ref="AE243:AR243"/>
    <mergeCell ref="AE244:AR244"/>
    <mergeCell ref="AE245:AE246"/>
    <mergeCell ref="AF245:AF246"/>
    <mergeCell ref="AG245:AH245"/>
    <mergeCell ref="AI245:AO245"/>
    <mergeCell ref="AP245:AP246"/>
    <mergeCell ref="AQ245:AQ246"/>
    <mergeCell ref="AR245:AR246"/>
    <mergeCell ref="AP239:AP240"/>
    <mergeCell ref="AQ239:AQ242"/>
    <mergeCell ref="AR239:AR242"/>
    <mergeCell ref="AG240:AH240"/>
    <mergeCell ref="AI240:AL240"/>
    <mergeCell ref="AM240:AO240"/>
    <mergeCell ref="AP241:AP242"/>
    <mergeCell ref="AI242:AL242"/>
    <mergeCell ref="AM242:AO242"/>
    <mergeCell ref="AE225:AE242"/>
    <mergeCell ref="AF228:AF229"/>
    <mergeCell ref="AP228:AP229"/>
    <mergeCell ref="AQ228:AQ231"/>
    <mergeCell ref="AR228:AR231"/>
    <mergeCell ref="AG229:AH229"/>
    <mergeCell ref="AI229:AL229"/>
    <mergeCell ref="AM229:AO229"/>
    <mergeCell ref="AP230:AP231"/>
    <mergeCell ref="AI231:AL231"/>
    <mergeCell ref="AM231:AO231"/>
    <mergeCell ref="AF235:AF236"/>
    <mergeCell ref="AP235:AP236"/>
    <mergeCell ref="AQ235:AQ238"/>
    <mergeCell ref="AM214:AO214"/>
    <mergeCell ref="AP215:AP216"/>
    <mergeCell ref="AI216:AL216"/>
    <mergeCell ref="AM216:AO216"/>
    <mergeCell ref="AF217:AF218"/>
    <mergeCell ref="AR235:AR238"/>
    <mergeCell ref="AG236:AH236"/>
    <mergeCell ref="AI236:AL236"/>
    <mergeCell ref="AM236:AO236"/>
    <mergeCell ref="AP237:AP238"/>
    <mergeCell ref="AI238:AL238"/>
    <mergeCell ref="AM238:AO238"/>
    <mergeCell ref="AF239:AF240"/>
    <mergeCell ref="AE221:AR221"/>
    <mergeCell ref="AE222:AR222"/>
    <mergeCell ref="AE223:AE224"/>
    <mergeCell ref="AF223:AF224"/>
    <mergeCell ref="AG223:AH223"/>
    <mergeCell ref="AI223:AO223"/>
    <mergeCell ref="AP223:AP224"/>
    <mergeCell ref="AQ223:AQ224"/>
    <mergeCell ref="AR223:AR224"/>
    <mergeCell ref="AM192:AO192"/>
    <mergeCell ref="AP193:AP194"/>
    <mergeCell ref="AI194:AL194"/>
    <mergeCell ref="AM194:AO194"/>
    <mergeCell ref="AF195:AF196"/>
    <mergeCell ref="AP195:AP196"/>
    <mergeCell ref="AP217:AP218"/>
    <mergeCell ref="AQ217:AQ220"/>
    <mergeCell ref="AR217:AR220"/>
    <mergeCell ref="AG218:AH218"/>
    <mergeCell ref="AI218:AL218"/>
    <mergeCell ref="AM218:AO218"/>
    <mergeCell ref="AP219:AP220"/>
    <mergeCell ref="AI220:AL220"/>
    <mergeCell ref="AM220:AO220"/>
    <mergeCell ref="AE203:AE220"/>
    <mergeCell ref="AF206:AF207"/>
    <mergeCell ref="AP206:AP207"/>
    <mergeCell ref="AQ206:AQ209"/>
    <mergeCell ref="AR206:AR209"/>
    <mergeCell ref="AG207:AH207"/>
    <mergeCell ref="AI207:AL207"/>
    <mergeCell ref="AM207:AO207"/>
    <mergeCell ref="AP208:AP209"/>
    <mergeCell ref="AI209:AL209"/>
    <mergeCell ref="AM209:AO209"/>
    <mergeCell ref="AF213:AF214"/>
    <mergeCell ref="AP213:AP214"/>
    <mergeCell ref="AQ213:AQ216"/>
    <mergeCell ref="AR213:AR216"/>
    <mergeCell ref="AG214:AH214"/>
    <mergeCell ref="AI214:AL214"/>
    <mergeCell ref="AM174:AO174"/>
    <mergeCell ref="AP175:AP176"/>
    <mergeCell ref="AI176:AL176"/>
    <mergeCell ref="AM176:AO176"/>
    <mergeCell ref="AI198:AL198"/>
    <mergeCell ref="AM198:AO198"/>
    <mergeCell ref="AE199:AR199"/>
    <mergeCell ref="AE200:AR200"/>
    <mergeCell ref="AE201:AE202"/>
    <mergeCell ref="AF201:AF202"/>
    <mergeCell ref="AG201:AH201"/>
    <mergeCell ref="AI201:AO201"/>
    <mergeCell ref="AP201:AP202"/>
    <mergeCell ref="AQ201:AQ202"/>
    <mergeCell ref="AR201:AR202"/>
    <mergeCell ref="AE181:AE198"/>
    <mergeCell ref="AF184:AF185"/>
    <mergeCell ref="AP184:AP185"/>
    <mergeCell ref="AQ184:AQ187"/>
    <mergeCell ref="AR184:AR187"/>
    <mergeCell ref="AG185:AH185"/>
    <mergeCell ref="AI185:AL185"/>
    <mergeCell ref="AM185:AO185"/>
    <mergeCell ref="AP186:AP187"/>
    <mergeCell ref="AI187:AL187"/>
    <mergeCell ref="AM187:AO187"/>
    <mergeCell ref="AF191:AF192"/>
    <mergeCell ref="AP191:AP192"/>
    <mergeCell ref="AQ191:AQ194"/>
    <mergeCell ref="AR191:AR194"/>
    <mergeCell ref="AG192:AH192"/>
    <mergeCell ref="AI192:AL192"/>
    <mergeCell ref="AP162:AP163"/>
    <mergeCell ref="AQ162:AQ165"/>
    <mergeCell ref="AR162:AR165"/>
    <mergeCell ref="AG163:AH163"/>
    <mergeCell ref="AI163:AL163"/>
    <mergeCell ref="AM163:AO163"/>
    <mergeCell ref="AP164:AP165"/>
    <mergeCell ref="AI165:AL165"/>
    <mergeCell ref="AM165:AO165"/>
    <mergeCell ref="AF169:AF170"/>
    <mergeCell ref="AP169:AP170"/>
    <mergeCell ref="AQ195:AQ198"/>
    <mergeCell ref="AR195:AR198"/>
    <mergeCell ref="AG196:AH196"/>
    <mergeCell ref="AI196:AL196"/>
    <mergeCell ref="AM196:AO196"/>
    <mergeCell ref="AP197:AP198"/>
    <mergeCell ref="AE177:AR177"/>
    <mergeCell ref="AE178:AR178"/>
    <mergeCell ref="AE179:AE180"/>
    <mergeCell ref="AF179:AF180"/>
    <mergeCell ref="AG179:AH179"/>
    <mergeCell ref="AI179:AO179"/>
    <mergeCell ref="AP179:AP180"/>
    <mergeCell ref="AQ179:AQ180"/>
    <mergeCell ref="AR179:AR180"/>
    <mergeCell ref="AF173:AF174"/>
    <mergeCell ref="AP173:AP174"/>
    <mergeCell ref="AQ173:AQ176"/>
    <mergeCell ref="AR173:AR176"/>
    <mergeCell ref="AG174:AH174"/>
    <mergeCell ref="AI174:AL174"/>
    <mergeCell ref="AB142:AB143"/>
    <mergeCell ref="U143:X143"/>
    <mergeCell ref="Y143:AA143"/>
    <mergeCell ref="R147:R148"/>
    <mergeCell ref="AB147:AB148"/>
    <mergeCell ref="AC147:AC150"/>
    <mergeCell ref="AD147:AD150"/>
    <mergeCell ref="S148:T148"/>
    <mergeCell ref="U148:X148"/>
    <mergeCell ref="Y148:AA148"/>
    <mergeCell ref="AB149:AB150"/>
    <mergeCell ref="U150:X150"/>
    <mergeCell ref="Y150:AA150"/>
    <mergeCell ref="AQ169:AQ172"/>
    <mergeCell ref="AR169:AR172"/>
    <mergeCell ref="AG170:AH170"/>
    <mergeCell ref="AI170:AL170"/>
    <mergeCell ref="AM170:AO170"/>
    <mergeCell ref="AP171:AP172"/>
    <mergeCell ref="AI172:AL172"/>
    <mergeCell ref="AM172:AO172"/>
    <mergeCell ref="AE155:AR155"/>
    <mergeCell ref="AE156:AR156"/>
    <mergeCell ref="AE157:AE158"/>
    <mergeCell ref="AF157:AF158"/>
    <mergeCell ref="AG157:AH157"/>
    <mergeCell ref="AI157:AO157"/>
    <mergeCell ref="AP157:AP158"/>
    <mergeCell ref="AQ157:AQ158"/>
    <mergeCell ref="AR157:AR158"/>
    <mergeCell ref="AE159:AE176"/>
    <mergeCell ref="AF162:AF163"/>
    <mergeCell ref="R151:R152"/>
    <mergeCell ref="Q134:AD134"/>
    <mergeCell ref="Q135:Q136"/>
    <mergeCell ref="R135:R136"/>
    <mergeCell ref="S135:T135"/>
    <mergeCell ref="U135:AA135"/>
    <mergeCell ref="AB135:AB136"/>
    <mergeCell ref="AC135:AC136"/>
    <mergeCell ref="AD135:AD136"/>
    <mergeCell ref="AP151:AP152"/>
    <mergeCell ref="AQ151:AQ154"/>
    <mergeCell ref="AR151:AR154"/>
    <mergeCell ref="AG152:AH152"/>
    <mergeCell ref="AI152:AL152"/>
    <mergeCell ref="AM152:AO152"/>
    <mergeCell ref="AP153:AP154"/>
    <mergeCell ref="AI154:AL154"/>
    <mergeCell ref="AM154:AO154"/>
    <mergeCell ref="AE137:AE154"/>
    <mergeCell ref="AF140:AF141"/>
    <mergeCell ref="AP140:AP141"/>
    <mergeCell ref="AQ140:AQ143"/>
    <mergeCell ref="AR140:AR143"/>
    <mergeCell ref="AG141:AH141"/>
    <mergeCell ref="AI141:AL141"/>
    <mergeCell ref="AM141:AO141"/>
    <mergeCell ref="AP142:AP143"/>
    <mergeCell ref="AI143:AL143"/>
    <mergeCell ref="AB151:AB152"/>
    <mergeCell ref="AM143:AO143"/>
    <mergeCell ref="AF147:AF148"/>
    <mergeCell ref="AP147:AP148"/>
    <mergeCell ref="AQ147:AQ150"/>
    <mergeCell ref="AR147:AR150"/>
    <mergeCell ref="AG148:AH148"/>
    <mergeCell ref="AI148:AL148"/>
    <mergeCell ref="AM148:AO148"/>
    <mergeCell ref="AP149:AP150"/>
    <mergeCell ref="AI150:AL150"/>
    <mergeCell ref="AM150:AO150"/>
    <mergeCell ref="AF151:AF152"/>
    <mergeCell ref="AE133:AR133"/>
    <mergeCell ref="AE134:AR134"/>
    <mergeCell ref="AE135:AE136"/>
    <mergeCell ref="AF135:AF136"/>
    <mergeCell ref="AG135:AH135"/>
    <mergeCell ref="AI135:AO135"/>
    <mergeCell ref="AP135:AP136"/>
    <mergeCell ref="AQ135:AQ136"/>
    <mergeCell ref="AR135:AR136"/>
    <mergeCell ref="BE91:BE92"/>
    <mergeCell ref="BF91:BF92"/>
    <mergeCell ref="BG91:BG92"/>
    <mergeCell ref="AT115:AT126"/>
    <mergeCell ref="AU123:AU124"/>
    <mergeCell ref="BE123:BE124"/>
    <mergeCell ref="BF123:BF126"/>
    <mergeCell ref="BG123:BG126"/>
    <mergeCell ref="AV124:AW124"/>
    <mergeCell ref="AX124:BA124"/>
    <mergeCell ref="BB124:BD124"/>
    <mergeCell ref="BE125:BE126"/>
    <mergeCell ref="AX126:BA126"/>
    <mergeCell ref="BB126:BD126"/>
    <mergeCell ref="AT111:BG111"/>
    <mergeCell ref="AT112:BG112"/>
    <mergeCell ref="AT113:AT114"/>
    <mergeCell ref="AU113:AU114"/>
    <mergeCell ref="AV113:AW113"/>
    <mergeCell ref="AX113:BD113"/>
    <mergeCell ref="BE113:BE114"/>
    <mergeCell ref="BF113:BF114"/>
    <mergeCell ref="BG113:BG114"/>
    <mergeCell ref="BG301:BG304"/>
    <mergeCell ref="BG305:BG308"/>
    <mergeCell ref="BG3:BG4"/>
    <mergeCell ref="BG13:BG16"/>
    <mergeCell ref="AT1:BG1"/>
    <mergeCell ref="AT2:BG2"/>
    <mergeCell ref="AT49:AT60"/>
    <mergeCell ref="AU57:AU58"/>
    <mergeCell ref="BE57:BE58"/>
    <mergeCell ref="BF57:BF60"/>
    <mergeCell ref="BG57:BG60"/>
    <mergeCell ref="AV58:AW58"/>
    <mergeCell ref="AX58:BA58"/>
    <mergeCell ref="BB58:BD58"/>
    <mergeCell ref="BE59:BE60"/>
    <mergeCell ref="AX60:BA60"/>
    <mergeCell ref="BB60:BD60"/>
    <mergeCell ref="AT45:BG45"/>
    <mergeCell ref="AT46:BG46"/>
    <mergeCell ref="AT47:AT48"/>
    <mergeCell ref="AU47:AU48"/>
    <mergeCell ref="AV47:AW47"/>
    <mergeCell ref="AX47:BD47"/>
    <mergeCell ref="BE47:BE48"/>
    <mergeCell ref="BF47:BF48"/>
    <mergeCell ref="BG47:BG48"/>
    <mergeCell ref="AT71:AT82"/>
    <mergeCell ref="BF257:BF260"/>
    <mergeCell ref="AV251:AW251"/>
    <mergeCell ref="BE101:BE102"/>
    <mergeCell ref="BF101:BF104"/>
    <mergeCell ref="BG101:BG104"/>
    <mergeCell ref="BE37:BE38"/>
    <mergeCell ref="AX38:BA38"/>
    <mergeCell ref="BB38:BD38"/>
    <mergeCell ref="AT134:BG134"/>
    <mergeCell ref="AU79:AU80"/>
    <mergeCell ref="BE79:BE80"/>
    <mergeCell ref="BF79:BF82"/>
    <mergeCell ref="BG79:BG82"/>
    <mergeCell ref="AV80:AW80"/>
    <mergeCell ref="AX80:BA80"/>
    <mergeCell ref="BB229:BD229"/>
    <mergeCell ref="BE228:BE229"/>
    <mergeCell ref="AT67:BG67"/>
    <mergeCell ref="AT68:BG68"/>
    <mergeCell ref="AT69:AT70"/>
    <mergeCell ref="AU69:AU70"/>
    <mergeCell ref="AV69:AW69"/>
    <mergeCell ref="AX69:BD69"/>
    <mergeCell ref="BE69:BE70"/>
    <mergeCell ref="AU206:AU207"/>
    <mergeCell ref="AV102:AW102"/>
    <mergeCell ref="AX102:BA102"/>
    <mergeCell ref="BB102:BD102"/>
    <mergeCell ref="BE103:BE104"/>
    <mergeCell ref="AX104:BA104"/>
    <mergeCell ref="BB104:BD104"/>
    <mergeCell ref="AT89:BG89"/>
    <mergeCell ref="AT90:BG90"/>
    <mergeCell ref="AT91:AT92"/>
    <mergeCell ref="AU91:AU92"/>
    <mergeCell ref="AV91:AW91"/>
    <mergeCell ref="AX91:BD91"/>
    <mergeCell ref="AX207:BA207"/>
    <mergeCell ref="BB207:BD207"/>
    <mergeCell ref="AT287:BG287"/>
    <mergeCell ref="AT288:BG288"/>
    <mergeCell ref="BG235:BG238"/>
    <mergeCell ref="BG239:BG242"/>
    <mergeCell ref="BG257:BG260"/>
    <mergeCell ref="BG261:BG264"/>
    <mergeCell ref="BG267:BG268"/>
    <mergeCell ref="BG272:BG275"/>
    <mergeCell ref="BG279:BG282"/>
    <mergeCell ref="AT265:BG265"/>
    <mergeCell ref="AT266:BG266"/>
    <mergeCell ref="AU279:AU280"/>
    <mergeCell ref="AV280:AW280"/>
    <mergeCell ref="AX280:BA280"/>
    <mergeCell ref="BB280:BD280"/>
    <mergeCell ref="BE279:BE280"/>
    <mergeCell ref="AX282:BA282"/>
    <mergeCell ref="AT247:AT264"/>
    <mergeCell ref="BF250:BF253"/>
    <mergeCell ref="AX209:BA209"/>
    <mergeCell ref="BB209:BD209"/>
    <mergeCell ref="AU257:AU258"/>
    <mergeCell ref="AV258:AW258"/>
    <mergeCell ref="AX258:BA258"/>
    <mergeCell ref="BB258:BD258"/>
    <mergeCell ref="BE257:BE258"/>
    <mergeCell ref="AU261:AU262"/>
    <mergeCell ref="AU250:AU251"/>
    <mergeCell ref="BF213:BF216"/>
    <mergeCell ref="BG250:BG253"/>
    <mergeCell ref="BG162:BG165"/>
    <mergeCell ref="BG169:BG172"/>
    <mergeCell ref="BG173:BG176"/>
    <mergeCell ref="BG179:BG180"/>
    <mergeCell ref="AT177:BG177"/>
    <mergeCell ref="AT178:BG178"/>
    <mergeCell ref="AT155:BG155"/>
    <mergeCell ref="AT156:BG156"/>
    <mergeCell ref="AU173:AU174"/>
    <mergeCell ref="AT159:AT176"/>
    <mergeCell ref="AU162:AU163"/>
    <mergeCell ref="AU169:AU170"/>
    <mergeCell ref="BF169:BF172"/>
    <mergeCell ref="BE171:BE172"/>
    <mergeCell ref="AT157:AT158"/>
    <mergeCell ref="AU157:AU158"/>
    <mergeCell ref="BB308:BD308"/>
    <mergeCell ref="BF294:BF297"/>
    <mergeCell ref="AU289:AU290"/>
    <mergeCell ref="AV289:AW289"/>
    <mergeCell ref="AX289:BD289"/>
    <mergeCell ref="BE289:BE290"/>
    <mergeCell ref="BG245:BG246"/>
    <mergeCell ref="BG184:BG187"/>
    <mergeCell ref="BG191:BG194"/>
    <mergeCell ref="BG195:BG198"/>
    <mergeCell ref="BG201:BG202"/>
    <mergeCell ref="BG206:BG209"/>
    <mergeCell ref="BG213:BG216"/>
    <mergeCell ref="BG217:BG220"/>
    <mergeCell ref="BG223:BG224"/>
    <mergeCell ref="BG228:BG231"/>
    <mergeCell ref="BE3:BE4"/>
    <mergeCell ref="BG135:BG136"/>
    <mergeCell ref="BG140:BG143"/>
    <mergeCell ref="BG147:BG150"/>
    <mergeCell ref="BG151:BG154"/>
    <mergeCell ref="BG157:BG158"/>
    <mergeCell ref="BF3:BF4"/>
    <mergeCell ref="AT23:BG23"/>
    <mergeCell ref="AT24:BG24"/>
    <mergeCell ref="AT25:AT26"/>
    <mergeCell ref="AU25:AU26"/>
    <mergeCell ref="AV25:AW25"/>
    <mergeCell ref="AX25:BD25"/>
    <mergeCell ref="BE25:BE26"/>
    <mergeCell ref="BF25:BF26"/>
    <mergeCell ref="BG25:BG26"/>
    <mergeCell ref="BB80:BD80"/>
    <mergeCell ref="BE81:BE82"/>
    <mergeCell ref="AX82:BA82"/>
    <mergeCell ref="BB82:BD82"/>
    <mergeCell ref="AV157:AW157"/>
    <mergeCell ref="AX157:BD157"/>
    <mergeCell ref="AX143:BA143"/>
    <mergeCell ref="BB143:BD143"/>
    <mergeCell ref="BF147:BF150"/>
    <mergeCell ref="BE149:BE150"/>
    <mergeCell ref="AX150:BA150"/>
    <mergeCell ref="BE140:BE141"/>
    <mergeCell ref="AT27:AT38"/>
    <mergeCell ref="AU35:AU36"/>
    <mergeCell ref="BE35:BE36"/>
    <mergeCell ref="BF35:BF38"/>
    <mergeCell ref="BF305:BF308"/>
    <mergeCell ref="BE307:BE308"/>
    <mergeCell ref="AX308:BA308"/>
    <mergeCell ref="BB282:BD282"/>
    <mergeCell ref="BF283:BF286"/>
    <mergeCell ref="BE285:BE286"/>
    <mergeCell ref="AX286:BA286"/>
    <mergeCell ref="BB286:BD286"/>
    <mergeCell ref="AU283:AU284"/>
    <mergeCell ref="AV284:AW284"/>
    <mergeCell ref="AX284:BA284"/>
    <mergeCell ref="BB284:BD284"/>
    <mergeCell ref="AT5:AT16"/>
    <mergeCell ref="AU13:AU14"/>
    <mergeCell ref="BE13:BE14"/>
    <mergeCell ref="BF13:BF16"/>
    <mergeCell ref="AV14:AW14"/>
    <mergeCell ref="AX14:BA14"/>
    <mergeCell ref="AX302:BA302"/>
    <mergeCell ref="BB302:BD302"/>
    <mergeCell ref="BE301:BE302"/>
    <mergeCell ref="BB304:BD304"/>
    <mergeCell ref="BB14:BD14"/>
    <mergeCell ref="BE15:BE16"/>
    <mergeCell ref="AX16:BA16"/>
    <mergeCell ref="BB16:BD16"/>
    <mergeCell ref="AT221:BG221"/>
    <mergeCell ref="AT222:BG222"/>
    <mergeCell ref="AT199:BG199"/>
    <mergeCell ref="AT201:AT202"/>
    <mergeCell ref="BF201:BF202"/>
    <mergeCell ref="BF206:BF209"/>
    <mergeCell ref="AU213:AU214"/>
    <mergeCell ref="AV214:AW214"/>
    <mergeCell ref="AX214:BA214"/>
    <mergeCell ref="BB214:BD214"/>
    <mergeCell ref="BE213:BE214"/>
    <mergeCell ref="BE208:BE209"/>
    <mergeCell ref="AT200:BG200"/>
    <mergeCell ref="AX218:BA218"/>
    <mergeCell ref="BB218:BD218"/>
    <mergeCell ref="BE217:BE218"/>
    <mergeCell ref="BF217:BF220"/>
    <mergeCell ref="AX220:BA220"/>
    <mergeCell ref="BB220:BD220"/>
    <mergeCell ref="BE206:BE207"/>
    <mergeCell ref="BB236:BD236"/>
    <mergeCell ref="BE235:BE236"/>
    <mergeCell ref="AX223:BD223"/>
    <mergeCell ref="BE223:BE224"/>
    <mergeCell ref="BF223:BF224"/>
    <mergeCell ref="AV229:AW229"/>
    <mergeCell ref="AX229:BA229"/>
    <mergeCell ref="AT203:AT220"/>
    <mergeCell ref="BE215:BE216"/>
    <mergeCell ref="AT223:AT224"/>
    <mergeCell ref="AU223:AU224"/>
    <mergeCell ref="AV223:AW223"/>
    <mergeCell ref="AU201:AU202"/>
    <mergeCell ref="AV201:AW201"/>
    <mergeCell ref="AX201:BD201"/>
    <mergeCell ref="BE201:BE202"/>
    <mergeCell ref="AU217:AU218"/>
    <mergeCell ref="AV207:AW207"/>
    <mergeCell ref="AT179:AT180"/>
    <mergeCell ref="AU179:AU180"/>
    <mergeCell ref="AV179:AW179"/>
    <mergeCell ref="AX179:BD179"/>
    <mergeCell ref="BE179:BE180"/>
    <mergeCell ref="BF179:BF180"/>
    <mergeCell ref="AU195:AU196"/>
    <mergeCell ref="AV185:AW185"/>
    <mergeCell ref="BF195:BF198"/>
    <mergeCell ref="BE197:BE198"/>
    <mergeCell ref="AX198:BA198"/>
    <mergeCell ref="BB198:BD198"/>
    <mergeCell ref="BB196:BD196"/>
    <mergeCell ref="BE195:BE196"/>
    <mergeCell ref="AT181:AT198"/>
    <mergeCell ref="BF184:BF187"/>
    <mergeCell ref="BE186:BE187"/>
    <mergeCell ref="AX196:BA196"/>
    <mergeCell ref="AU191:AU192"/>
    <mergeCell ref="AU184:AU185"/>
    <mergeCell ref="AV196:AW196"/>
    <mergeCell ref="BE169:BE170"/>
    <mergeCell ref="BF162:BF165"/>
    <mergeCell ref="BE164:BE165"/>
    <mergeCell ref="AX165:BA165"/>
    <mergeCell ref="BB165:BD165"/>
    <mergeCell ref="AV163:AW163"/>
    <mergeCell ref="AX163:BA163"/>
    <mergeCell ref="BB163:BD163"/>
    <mergeCell ref="BE162:BE163"/>
    <mergeCell ref="AV170:AW170"/>
    <mergeCell ref="AX170:BA170"/>
    <mergeCell ref="BB170:BD170"/>
    <mergeCell ref="AV174:AW174"/>
    <mergeCell ref="AX174:BA174"/>
    <mergeCell ref="BB174:BD174"/>
    <mergeCell ref="BB194:BD194"/>
    <mergeCell ref="BF173:BF176"/>
    <mergeCell ref="BE175:BE176"/>
    <mergeCell ref="AX176:BA176"/>
    <mergeCell ref="BB176:BD176"/>
    <mergeCell ref="BE173:BE174"/>
    <mergeCell ref="AX194:BA194"/>
    <mergeCell ref="BE193:BE194"/>
    <mergeCell ref="BE184:BE185"/>
    <mergeCell ref="BE191:BE192"/>
    <mergeCell ref="AX185:BA185"/>
    <mergeCell ref="BB185:BD185"/>
    <mergeCell ref="BB192:BD192"/>
    <mergeCell ref="AX192:BA192"/>
    <mergeCell ref="AV192:AW192"/>
    <mergeCell ref="AX172:BA172"/>
    <mergeCell ref="BB172:BD172"/>
    <mergeCell ref="AT291:AT308"/>
    <mergeCell ref="AU305:AU306"/>
    <mergeCell ref="AU294:AU295"/>
    <mergeCell ref="AV295:AW295"/>
    <mergeCell ref="BE296:BE297"/>
    <mergeCell ref="AX297:BA297"/>
    <mergeCell ref="AT289:AT290"/>
    <mergeCell ref="AV218:AW218"/>
    <mergeCell ref="BB216:BD216"/>
    <mergeCell ref="BE252:BE253"/>
    <mergeCell ref="AX253:BA253"/>
    <mergeCell ref="BB253:BD253"/>
    <mergeCell ref="BE259:BE260"/>
    <mergeCell ref="AX260:BA260"/>
    <mergeCell ref="BE219:BE220"/>
    <mergeCell ref="AU301:AU302"/>
    <mergeCell ref="AV302:AW302"/>
    <mergeCell ref="AU228:AU229"/>
    <mergeCell ref="AV306:AW306"/>
    <mergeCell ref="AX306:BA306"/>
    <mergeCell ref="BB306:BD306"/>
    <mergeCell ref="BE305:BE306"/>
    <mergeCell ref="BE237:BE238"/>
    <mergeCell ref="AX238:BA238"/>
    <mergeCell ref="BB260:BD260"/>
    <mergeCell ref="BE263:BE264"/>
    <mergeCell ref="AX264:BA264"/>
    <mergeCell ref="BB264:BD264"/>
    <mergeCell ref="AV262:AW262"/>
    <mergeCell ref="AX262:BA262"/>
    <mergeCell ref="BB262:BD262"/>
    <mergeCell ref="BE261:BE262"/>
    <mergeCell ref="BB231:BD231"/>
    <mergeCell ref="BF235:BF238"/>
    <mergeCell ref="BE283:BE284"/>
    <mergeCell ref="BB297:BD297"/>
    <mergeCell ref="BF301:BF304"/>
    <mergeCell ref="BE303:BE304"/>
    <mergeCell ref="AX304:BA304"/>
    <mergeCell ref="BF289:BF290"/>
    <mergeCell ref="BF272:BF275"/>
    <mergeCell ref="BE274:BE275"/>
    <mergeCell ref="AX275:BA275"/>
    <mergeCell ref="BB275:BD275"/>
    <mergeCell ref="BF279:BF282"/>
    <mergeCell ref="BE281:BE282"/>
    <mergeCell ref="AX295:BA295"/>
    <mergeCell ref="BB295:BD295"/>
    <mergeCell ref="BF261:BF264"/>
    <mergeCell ref="BE239:BE240"/>
    <mergeCell ref="BE294:BE295"/>
    <mergeCell ref="AT243:BG243"/>
    <mergeCell ref="AT244:BG244"/>
    <mergeCell ref="AU239:AU240"/>
    <mergeCell ref="AV240:AW240"/>
    <mergeCell ref="AX240:BA240"/>
    <mergeCell ref="BB240:BD240"/>
    <mergeCell ref="BF245:BF246"/>
    <mergeCell ref="AU235:AU236"/>
    <mergeCell ref="AV236:AW236"/>
    <mergeCell ref="AX236:BA236"/>
    <mergeCell ref="BG283:BG286"/>
    <mergeCell ref="BG289:BG290"/>
    <mergeCell ref="BG294:BG297"/>
    <mergeCell ref="AX216:BA216"/>
    <mergeCell ref="AT245:AT246"/>
    <mergeCell ref="AU245:AU246"/>
    <mergeCell ref="AV245:AW245"/>
    <mergeCell ref="AX245:BD245"/>
    <mergeCell ref="BE245:BE246"/>
    <mergeCell ref="BB238:BD238"/>
    <mergeCell ref="BE241:BE242"/>
    <mergeCell ref="AX242:BA242"/>
    <mergeCell ref="BB242:BD242"/>
    <mergeCell ref="AT225:AT242"/>
    <mergeCell ref="BE230:BE231"/>
    <mergeCell ref="AX231:BA231"/>
    <mergeCell ref="BE316:BF316"/>
    <mergeCell ref="BB316:BD316"/>
    <mergeCell ref="AT267:AT268"/>
    <mergeCell ref="AU267:AU268"/>
    <mergeCell ref="AV267:AW267"/>
    <mergeCell ref="AX267:BD267"/>
    <mergeCell ref="BE267:BE268"/>
    <mergeCell ref="BF267:BF268"/>
    <mergeCell ref="AU272:AU273"/>
    <mergeCell ref="AV273:AW273"/>
    <mergeCell ref="AX273:BA273"/>
    <mergeCell ref="BB273:BD273"/>
    <mergeCell ref="BE272:BE273"/>
    <mergeCell ref="BF239:BF242"/>
    <mergeCell ref="BF228:BF231"/>
    <mergeCell ref="AX251:BA251"/>
    <mergeCell ref="BB251:BD251"/>
    <mergeCell ref="BE250:BE251"/>
    <mergeCell ref="AT269:AT286"/>
    <mergeCell ref="AV152:AW152"/>
    <mergeCell ref="AX152:BA152"/>
    <mergeCell ref="BB152:BD152"/>
    <mergeCell ref="BE151:BE152"/>
    <mergeCell ref="BF157:BF158"/>
    <mergeCell ref="BB150:BD150"/>
    <mergeCell ref="BF151:BF154"/>
    <mergeCell ref="BE153:BE154"/>
    <mergeCell ref="AX154:BA154"/>
    <mergeCell ref="BB154:BD154"/>
    <mergeCell ref="BE157:BE158"/>
    <mergeCell ref="AU151:AU152"/>
    <mergeCell ref="AV148:AW148"/>
    <mergeCell ref="AX148:BA148"/>
    <mergeCell ref="D111:L111"/>
    <mergeCell ref="M1:M2"/>
    <mergeCell ref="N1:N2"/>
    <mergeCell ref="O1:O2"/>
    <mergeCell ref="P1:P2"/>
    <mergeCell ref="D89:L89"/>
    <mergeCell ref="N111:N112"/>
    <mergeCell ref="P67:P68"/>
    <mergeCell ref="M67:M68"/>
    <mergeCell ref="N67:N68"/>
    <mergeCell ref="M89:M90"/>
    <mergeCell ref="N89:N90"/>
    <mergeCell ref="D78:L78"/>
    <mergeCell ref="M78:M79"/>
    <mergeCell ref="N78:N79"/>
    <mergeCell ref="O78:O79"/>
    <mergeCell ref="P78:P79"/>
    <mergeCell ref="AT3:AT4"/>
    <mergeCell ref="AX141:BA141"/>
    <mergeCell ref="C1:C2"/>
    <mergeCell ref="B1:B2"/>
    <mergeCell ref="B23:B24"/>
    <mergeCell ref="C23:C24"/>
    <mergeCell ref="O23:O24"/>
    <mergeCell ref="P23:P24"/>
    <mergeCell ref="M23:M24"/>
    <mergeCell ref="N23:N24"/>
    <mergeCell ref="B45:B46"/>
    <mergeCell ref="C45:C46"/>
    <mergeCell ref="O45:O46"/>
    <mergeCell ref="P45:P46"/>
    <mergeCell ref="M45:M46"/>
    <mergeCell ref="N45:N46"/>
    <mergeCell ref="B67:B68"/>
    <mergeCell ref="C67:C68"/>
    <mergeCell ref="O67:O68"/>
    <mergeCell ref="D1:L1"/>
    <mergeCell ref="D23:L23"/>
    <mergeCell ref="D45:L45"/>
    <mergeCell ref="D67:L67"/>
    <mergeCell ref="AU3:AU4"/>
    <mergeCell ref="AV3:AW3"/>
    <mergeCell ref="AX3:BD3"/>
    <mergeCell ref="AV36:AW36"/>
    <mergeCell ref="AX36:BA36"/>
    <mergeCell ref="BB36:BD36"/>
    <mergeCell ref="AD140:AD143"/>
    <mergeCell ref="S141:T141"/>
    <mergeCell ref="U141:X141"/>
    <mergeCell ref="Y141:AA141"/>
    <mergeCell ref="AV317:AW317"/>
    <mergeCell ref="BB141:BD141"/>
    <mergeCell ref="AT137:AT154"/>
    <mergeCell ref="BF140:BF143"/>
    <mergeCell ref="BE142:BE143"/>
    <mergeCell ref="BB148:BD148"/>
    <mergeCell ref="AX187:BA187"/>
    <mergeCell ref="BB187:BD187"/>
    <mergeCell ref="BF191:BF194"/>
    <mergeCell ref="Q133:AD133"/>
    <mergeCell ref="AT133:BG133"/>
    <mergeCell ref="AT135:AT136"/>
    <mergeCell ref="AM315:AO315"/>
    <mergeCell ref="AT310:BG310"/>
    <mergeCell ref="AT311:BG311"/>
    <mergeCell ref="AT312:AU315"/>
    <mergeCell ref="AV312:AW312"/>
    <mergeCell ref="AX312:BD312"/>
    <mergeCell ref="BE312:BF315"/>
    <mergeCell ref="BG312:BG315"/>
    <mergeCell ref="AG317:AH317"/>
    <mergeCell ref="S317:T317"/>
    <mergeCell ref="Q310:AD310"/>
    <mergeCell ref="AU135:AU136"/>
    <mergeCell ref="AV135:AW135"/>
    <mergeCell ref="AX135:BD135"/>
    <mergeCell ref="BE135:BE136"/>
    <mergeCell ref="BF135:BF136"/>
    <mergeCell ref="BE147:BE148"/>
    <mergeCell ref="AU147:AU148"/>
    <mergeCell ref="AU140:AU141"/>
    <mergeCell ref="AV141:AW141"/>
    <mergeCell ref="BF69:BF70"/>
    <mergeCell ref="BG69:BG70"/>
    <mergeCell ref="AT93:AT104"/>
    <mergeCell ref="AU101:AU102"/>
    <mergeCell ref="B12:B13"/>
    <mergeCell ref="C12:C13"/>
    <mergeCell ref="D12:L12"/>
    <mergeCell ref="M12:M13"/>
    <mergeCell ref="N12:N13"/>
    <mergeCell ref="O12:O13"/>
    <mergeCell ref="P12:P13"/>
    <mergeCell ref="B34:B35"/>
    <mergeCell ref="C34:C35"/>
    <mergeCell ref="D34:L34"/>
    <mergeCell ref="M34:M35"/>
    <mergeCell ref="N34:N35"/>
    <mergeCell ref="O34:O35"/>
    <mergeCell ref="P34:P35"/>
    <mergeCell ref="B56:B57"/>
    <mergeCell ref="C56:C57"/>
    <mergeCell ref="D56:L56"/>
    <mergeCell ref="M56:M57"/>
    <mergeCell ref="N56:N57"/>
    <mergeCell ref="O56:O57"/>
    <mergeCell ref="P56:P57"/>
    <mergeCell ref="B78:B79"/>
    <mergeCell ref="C78:C79"/>
    <mergeCell ref="B89:B90"/>
    <mergeCell ref="C89:C90"/>
    <mergeCell ref="O89:O90"/>
    <mergeCell ref="P89:P90"/>
    <mergeCell ref="BG35:BG38"/>
    <mergeCell ref="B100:B101"/>
    <mergeCell ref="C100:C101"/>
    <mergeCell ref="D100:L100"/>
    <mergeCell ref="M100:M101"/>
    <mergeCell ref="N100:N101"/>
    <mergeCell ref="O100:O101"/>
    <mergeCell ref="P100:P101"/>
    <mergeCell ref="B122:B123"/>
    <mergeCell ref="C122:C123"/>
    <mergeCell ref="D122:L122"/>
    <mergeCell ref="M122:M123"/>
    <mergeCell ref="N122:N123"/>
    <mergeCell ref="O122:O123"/>
    <mergeCell ref="P122:P123"/>
    <mergeCell ref="B133:B134"/>
    <mergeCell ref="C133:C134"/>
    <mergeCell ref="D133:L133"/>
    <mergeCell ref="M133:M134"/>
    <mergeCell ref="N133:N134"/>
    <mergeCell ref="O133:O134"/>
    <mergeCell ref="P133:P134"/>
    <mergeCell ref="B111:B112"/>
    <mergeCell ref="C111:C112"/>
    <mergeCell ref="O111:O112"/>
    <mergeCell ref="P111:P112"/>
    <mergeCell ref="M111:M112"/>
    <mergeCell ref="B144:B145"/>
    <mergeCell ref="C144:C145"/>
    <mergeCell ref="D144:L144"/>
    <mergeCell ref="M144:M145"/>
    <mergeCell ref="N144:N145"/>
    <mergeCell ref="O144:O145"/>
    <mergeCell ref="P144:P145"/>
    <mergeCell ref="B157:B158"/>
    <mergeCell ref="C157:C158"/>
    <mergeCell ref="D157:L157"/>
    <mergeCell ref="M157:M158"/>
    <mergeCell ref="N157:N158"/>
    <mergeCell ref="O157:O158"/>
    <mergeCell ref="P157:P158"/>
    <mergeCell ref="B166:B167"/>
    <mergeCell ref="C166:C167"/>
    <mergeCell ref="D166:L166"/>
    <mergeCell ref="M166:M167"/>
    <mergeCell ref="N166:N167"/>
    <mergeCell ref="O166:O167"/>
    <mergeCell ref="P166:P16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ผลการเรียนปี 2558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WICHAKARN</dc:creator>
  <cp:lastModifiedBy>WICHAKARN</cp:lastModifiedBy>
  <cp:lastPrinted>2016-04-20T03:38:16Z</cp:lastPrinted>
  <dcterms:created xsi:type="dcterms:W3CDTF">2013-11-21T03:03:08Z</dcterms:created>
  <dcterms:modified xsi:type="dcterms:W3CDTF">2016-04-20T03:38:27Z</dcterms:modified>
</cp:coreProperties>
</file>